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60" windowWidth="15120" windowHeight="8010" activeTab="13"/>
  </bookViews>
  <sheets>
    <sheet name="д.1" sheetId="1" r:id="rId1"/>
    <sheet name="д.3" sheetId="2" r:id="rId2"/>
    <sheet name="д.4" sheetId="3" r:id="rId3"/>
    <sheet name="д.5" sheetId="4" r:id="rId4"/>
    <sheet name="д.6" sheetId="5" r:id="rId5"/>
    <sheet name="д.10" sheetId="6" r:id="rId6"/>
    <sheet name="д.11" sheetId="7" r:id="rId7"/>
    <sheet name="д.12" sheetId="8" r:id="rId8"/>
    <sheet name="д.15" sheetId="9" r:id="rId9"/>
    <sheet name="д.17" sheetId="10" r:id="rId10"/>
    <sheet name="д.19" sheetId="11" r:id="rId11"/>
    <sheet name="д.21" sheetId="12" r:id="rId12"/>
    <sheet name="д.23" sheetId="13" r:id="rId13"/>
    <sheet name="д.25" sheetId="14" r:id="rId14"/>
  </sheets>
  <definedNames>
    <definedName name="_xlnm.Print_Area" localSheetId="0">'д.1'!$A$1:$K$95</definedName>
    <definedName name="_xlnm.Print_Area" localSheetId="5">'д.10'!$A$1:$K$112</definedName>
    <definedName name="_xlnm.Print_Area" localSheetId="6">'д.11'!$A$1:$K$94</definedName>
    <definedName name="_xlnm.Print_Area" localSheetId="7">'д.12'!$A$1:$K$95</definedName>
    <definedName name="_xlnm.Print_Area" localSheetId="8">'д.15'!$A$1:$K$101</definedName>
    <definedName name="_xlnm.Print_Area" localSheetId="9">'д.17'!$A$1:$K$106</definedName>
    <definedName name="_xlnm.Print_Area" localSheetId="10">'д.19'!$A$1:$K$89</definedName>
    <definedName name="_xlnm.Print_Area" localSheetId="11">'д.21'!$A$1:$K$107</definedName>
    <definedName name="_xlnm.Print_Area" localSheetId="12">'д.23'!$A$1:$K$127</definedName>
    <definedName name="_xlnm.Print_Area" localSheetId="13">'д.25'!$A$1:$K$96</definedName>
    <definedName name="_xlnm.Print_Area" localSheetId="1">'д.3'!$A$1:$K$104</definedName>
    <definedName name="_xlnm.Print_Area" localSheetId="2">'д.4'!$A$1:$K$113</definedName>
    <definedName name="_xlnm.Print_Area" localSheetId="3">'д.5'!$A$1:$K$131</definedName>
    <definedName name="_xlnm.Print_Area" localSheetId="4">'д.6'!$A$1:$K$88</definedName>
  </definedNames>
  <calcPr fullCalcOnLoad="1"/>
</workbook>
</file>

<file path=xl/sharedStrings.xml><?xml version="1.0" encoding="utf-8"?>
<sst xmlns="http://schemas.openxmlformats.org/spreadsheetml/2006/main" count="1576" uniqueCount="257">
  <si>
    <t>УО МУП ЦМР МО "Костомукшский городской округ"</t>
  </si>
  <si>
    <t>Отчет по затратам на содержание и техническое обслуживание</t>
  </si>
  <si>
    <t>общего имущества многоквартирного дома</t>
  </si>
  <si>
    <t xml:space="preserve"> за период 2013 г.</t>
  </si>
  <si>
    <t>Адрес: КАЛЕВАЛА УЛ, д.1</t>
  </si>
  <si>
    <t>Площадь дома: 3 105,1 кв.м.</t>
  </si>
  <si>
    <t>Количество квартир: 60</t>
  </si>
  <si>
    <t>Капитальный ремонт</t>
  </si>
  <si>
    <t>Сальдо на начало периода:</t>
  </si>
  <si>
    <t>руб.</t>
  </si>
  <si>
    <t>Источник поступления дохода</t>
  </si>
  <si>
    <t>Начислено, руб.</t>
  </si>
  <si>
    <t>Оплачено, руб.</t>
  </si>
  <si>
    <t>Задолженность,руб.</t>
  </si>
  <si>
    <t>Население</t>
  </si>
  <si>
    <t>Итого доходов</t>
  </si>
  <si>
    <t>Финансовый результат</t>
  </si>
  <si>
    <t>Содержание и ремонт</t>
  </si>
  <si>
    <t>Статья расхода</t>
  </si>
  <si>
    <t>Содержание работ</t>
  </si>
  <si>
    <t>Сумма затрат, руб.</t>
  </si>
  <si>
    <t>САНИТАРНОЕ СОДЕРЖАНИЕ И БЛАГОУСТРОЙСТВО</t>
  </si>
  <si>
    <t>Уборка помещений общего пользования</t>
  </si>
  <si>
    <t>Влажное подметание лестничных площадок и маршей нижних трех этажей</t>
  </si>
  <si>
    <t>Мытье лестничных площадок и маршей</t>
  </si>
  <si>
    <t xml:space="preserve">Летняя уборка </t>
  </si>
  <si>
    <t>Очистка участков территории от песка мех.способом (щетка)</t>
  </si>
  <si>
    <t>Подметание твердых покрытий земельного участка</t>
  </si>
  <si>
    <t xml:space="preserve">Уборка газонов (сбор мусора с газонов) </t>
  </si>
  <si>
    <t xml:space="preserve">Зимняя уборка </t>
  </si>
  <si>
    <t xml:space="preserve">Очистка территории от наледи и льда (ручное) </t>
  </si>
  <si>
    <t xml:space="preserve">Очистка участков территории от снега и наледи при механиз.уборке </t>
  </si>
  <si>
    <t xml:space="preserve">Подметание свежевыпавшего снега (ручное) </t>
  </si>
  <si>
    <t xml:space="preserve">Посыпка территории песком (ручная) </t>
  </si>
  <si>
    <t xml:space="preserve">Сдвигание  свежевыпавшего снега толщиной слоя свыше 2 см </t>
  </si>
  <si>
    <t xml:space="preserve">Сдвигание свежевыпавшего снега в дни сильных снегопадов мех. </t>
  </si>
  <si>
    <t>Дезинсекция и дератизация</t>
  </si>
  <si>
    <t>Дезинсекция</t>
  </si>
  <si>
    <t>Сбор и вывоз твердых бытовых отходов</t>
  </si>
  <si>
    <t>Сбор и вывоз крупногабаритных отходов</t>
  </si>
  <si>
    <t>СЕЗОННАЯ ЭКСПЛУАТАЦИЯ</t>
  </si>
  <si>
    <t>Общие мероприятия по сезонной эксплуатации</t>
  </si>
  <si>
    <t>Очистка чердачных помещений</t>
  </si>
  <si>
    <t>Ремонт уборочной техники, инвентаря</t>
  </si>
  <si>
    <t>Техническое обслуживание и осмотры строительных конструкций</t>
  </si>
  <si>
    <t>Текущие ремонты строительных конструкций</t>
  </si>
  <si>
    <t>Ремонт крепления доводчика</t>
  </si>
  <si>
    <t>Установка доводчика</t>
  </si>
  <si>
    <t>Техническое обслуживание Системы электроснабжения</t>
  </si>
  <si>
    <t>Планово предупредительные ремонты системы электроснабжения</t>
  </si>
  <si>
    <t>Техническое обслуживание системы электроснабжения</t>
  </si>
  <si>
    <t>Текущий ремонты Системы теплоснабжения</t>
  </si>
  <si>
    <t>Демонтаж радиатора, установка запорной арматуры</t>
  </si>
  <si>
    <t>Замена сгона</t>
  </si>
  <si>
    <t>Промывка, опрессовка тепловой системы</t>
  </si>
  <si>
    <t>Уплотнение сгона</t>
  </si>
  <si>
    <t>Услуги по планово-профилактическому обслуживанию теплопункта</t>
  </si>
  <si>
    <t xml:space="preserve">Установка автоматики </t>
  </si>
  <si>
    <t>Текущий ремонт Системы горячего водоснабжения</t>
  </si>
  <si>
    <t>Ликвидация воздушных пробок</t>
  </si>
  <si>
    <t>Ремонт трубы ГВС</t>
  </si>
  <si>
    <t>Текущий ремонт Системы водоотведения</t>
  </si>
  <si>
    <t>Герметизация стыков канализации</t>
  </si>
  <si>
    <t>Прочистка отдельных участков внутридомовых систем канализации (подвал)</t>
  </si>
  <si>
    <t>Замена ламп люминесцентных</t>
  </si>
  <si>
    <t>Замена ламп накаливания</t>
  </si>
  <si>
    <t>Техническое обслуживание и осмотры инженерного оборудования</t>
  </si>
  <si>
    <t>Ремонт водоиспарителя</t>
  </si>
  <si>
    <t>Текущий ремонт Системы хозяйственно-бытовой канализации</t>
  </si>
  <si>
    <t>Смена трубопровода КНС из ПВХ 50мм</t>
  </si>
  <si>
    <t>АВАРИЙНО-ДИСПЕТЧЕРСКОЕ ОБСЛУЖИВАНИЕ</t>
  </si>
  <si>
    <t>Диспетчерское обслуживание</t>
  </si>
  <si>
    <t>Аварийное обслуживание</t>
  </si>
  <si>
    <t>ОРГАНИЗАЦИЯ РАБОТ ПО СОДЕРЖАНИЮ, ТЕХНИЧЕСКОМУ ОБСЛУЖИВАНИЮ И ТЕКУЩЕМУ РЕМОНТУ ОБЩЕГО ИМУЩЕСТВА</t>
  </si>
  <si>
    <t>Производственно-технический отдел</t>
  </si>
  <si>
    <t>Подача тепловой энергии в систему отопления</t>
  </si>
  <si>
    <t>Проверка, регулировка, замена запорной арматуры</t>
  </si>
  <si>
    <t>Осмотр батарей, трубопроводов, подтяжка сальников</t>
  </si>
  <si>
    <t>Осмотр трубопроводов водоснабжения, уплотнение резбовых соединений</t>
  </si>
  <si>
    <t>проверка трубопровода</t>
  </si>
  <si>
    <t>Восстановление или замена теплоизоляции трубопроводов</t>
  </si>
  <si>
    <t>Прочистка и промывка канализационных лежаков и выпусков</t>
  </si>
  <si>
    <t>Прочистка трубы</t>
  </si>
  <si>
    <t>Создание необходимого запаса материалов</t>
  </si>
  <si>
    <t>Осмотр</t>
  </si>
  <si>
    <t>ИНЖЕНЕРНОЕ ОБОРУДОВАНИЕ:ЭЛЕКТРООБОРУДОВАНИЕ</t>
  </si>
  <si>
    <t>Замена элементов системы внутридомового об-ия (лампы, розетки, выключатели, реле, автоматы и т.д)</t>
  </si>
  <si>
    <t>Замена стартеров</t>
  </si>
  <si>
    <t>ИНЖЕНЕРНОЕ ОБОРУДОВАНИЕ:СИСТЕМА ГОРЯЧЕГО ВОДОСНАБЖЕНИЯ</t>
  </si>
  <si>
    <t>Ликвидация воздушных пробок в стояках и приборах отопления</t>
  </si>
  <si>
    <t>Выпуск воздуха из системы отопления по стояку</t>
  </si>
  <si>
    <t>Выпуск воздуха через кран "Маевского"</t>
  </si>
  <si>
    <t>Паспортный стол</t>
  </si>
  <si>
    <t>Рассчетно-кассовое обслуживание</t>
  </si>
  <si>
    <t>ИТОГО</t>
  </si>
  <si>
    <t>Директор</t>
  </si>
  <si>
    <t>А.И.Колотов</t>
  </si>
  <si>
    <t>Сбор и вывоз бытовых отходов</t>
  </si>
  <si>
    <t>ИНЖЕНЕРНОЕ ОБОРУДОВАНИЕ:ОБЩИЕ МЕРОПРИЯТИЯ</t>
  </si>
  <si>
    <t>ИНЖЕНЕРНОЕ ОБОРУДОВАНИЕ:СИСТЕМА ТЕПЛОСНАБЖЕНИЯ</t>
  </si>
  <si>
    <t xml:space="preserve">ИНЖЕНЕРНОЕ ОБОРУДОВАНИЕ:СИСТЕМА ВОДООТВЕДЕНИЯ </t>
  </si>
  <si>
    <t xml:space="preserve">ИНЖЕНЕРНОЕ ОБОРУДОВАНИЕ:СИСТЕМА ГОРЯЧЕГО И ХОЛОДНОГО ВОДОСНАБЖЕНИЯ </t>
  </si>
  <si>
    <t>ИНЖЕНЕРНОЕ ОБОРУДОВАНИЕ:ЛИВНЕВЫЕ КАНАЛИЗАЦИИ</t>
  </si>
  <si>
    <t>ИНЖЕНЕРНОЕ ОБОРУДОВАНИЕ:СИСТЕМА ХОЗЯЙСТВЕННО-БЫТОВОЙ КАНАЛИЗАЦИИ</t>
  </si>
  <si>
    <t>СТРОИТЕЛЬНЫЕ КОНСТРУКЦИИ И ИХ ЭЛЕМЕНТЫ</t>
  </si>
  <si>
    <t>Адрес: КАЛЕВАЛА УЛ, д.3</t>
  </si>
  <si>
    <t>Площадь дома: 2 482,77 кв.м.</t>
  </si>
  <si>
    <t>Количество квартир: 48</t>
  </si>
  <si>
    <t>Ед.изм.</t>
  </si>
  <si>
    <t>Объем</t>
  </si>
  <si>
    <t>Ремонт отдельных участков стыков и швов наружных стен</t>
  </si>
  <si>
    <t>Замена выключателей</t>
  </si>
  <si>
    <t>Демонтаж радиатора</t>
  </si>
  <si>
    <t xml:space="preserve">Ликвидация воздушных пробок в стояках </t>
  </si>
  <si>
    <t>устранение течи</t>
  </si>
  <si>
    <t>прочистка канализационных лежаков и выпусков</t>
  </si>
  <si>
    <t>Замена отдельных участков внутридомовых систем канализации(стояки)</t>
  </si>
  <si>
    <t>Текущий ремонт водоотведения</t>
  </si>
  <si>
    <t>Ремонт системы горячего водоснабжения</t>
  </si>
  <si>
    <t>Замена трубопровода циркуляции ГВС В помещении технического этажа</t>
  </si>
  <si>
    <t>Замена вентиля</t>
  </si>
  <si>
    <t>Замена полотенцесушителя</t>
  </si>
  <si>
    <t>Ремонт водопроводных труб ГВС</t>
  </si>
  <si>
    <t>Устранение течи резьбовых соединений на стояке ГВС</t>
  </si>
  <si>
    <t>ИНЖЕНЕРНОЕ ОБОРУДОВАНИЕ:СИСТЕМА ХОЛОДНОГО ВОДОСНАБЖЕНИЯ</t>
  </si>
  <si>
    <t>Текущий ремонт Системы холодного водоснабжения</t>
  </si>
  <si>
    <t>Очистка поверхности водосборника</t>
  </si>
  <si>
    <t>Смена трубопровода КНС из ПВХ 100мм</t>
  </si>
  <si>
    <t>Замена стекла</t>
  </si>
  <si>
    <t>Ремонт отдельных участков или элементов дверных полотен</t>
  </si>
  <si>
    <t>Ремонт цементных полов</t>
  </si>
  <si>
    <t>Адрес: КАЛЕВАЛА УЛ, д.4</t>
  </si>
  <si>
    <t>Площадь дома: 4 092,3 кв.м.</t>
  </si>
  <si>
    <t>Количество квартир: 72</t>
  </si>
  <si>
    <t>КАПИТАЛЬНЫЙ РЕМОНТ</t>
  </si>
  <si>
    <t>Ремонт теплового пункта</t>
  </si>
  <si>
    <t xml:space="preserve">Дезинфекция всех элементов ствола мусоропровода </t>
  </si>
  <si>
    <t xml:space="preserve">Дезинфекция мусоросборников </t>
  </si>
  <si>
    <t xml:space="preserve">Мытье пола кабины лифта </t>
  </si>
  <si>
    <t xml:space="preserve">Уборка мусороприемных камер </t>
  </si>
  <si>
    <t xml:space="preserve">Удаление мусора из мусороприемных камер </t>
  </si>
  <si>
    <t>Дератизация</t>
  </si>
  <si>
    <t>Очистка подвальных помещений</t>
  </si>
  <si>
    <t>Замена патронов</t>
  </si>
  <si>
    <t>ИНЖЕНЕРНОЕ ОБОРУДОВАНИЕ:МУСОРОПРОВОД</t>
  </si>
  <si>
    <t>Текущий ремонт Мусоропровода</t>
  </si>
  <si>
    <t>Прочистка ствола мусоропровода</t>
  </si>
  <si>
    <t>Ремонт контейнеров-мусоросборников</t>
  </si>
  <si>
    <t>Ремонт отдельных участков ствола мусоропровода</t>
  </si>
  <si>
    <t>Водоотлив из подвального помещения</t>
  </si>
  <si>
    <t>ремонт электросваркой</t>
  </si>
  <si>
    <t>перемотали сгон, набили сальник</t>
  </si>
  <si>
    <t>ППР</t>
  </si>
  <si>
    <t>Установка замка</t>
  </si>
  <si>
    <t>Установка петли (навеса) на металлические двери</t>
  </si>
  <si>
    <t>ТЕХНИЧЕСКОЕ ОБСЛУЖИВАНИЕ ЛИФТОВ</t>
  </si>
  <si>
    <t>Адрес: КАЛЕВАЛА УЛ, д.5</t>
  </si>
  <si>
    <t>Площадь дома: 4 342,2 кв.м.</t>
  </si>
  <si>
    <t>Ремонт горячего и холодного водоснабжения в подвальной части дома</t>
  </si>
  <si>
    <t>Очистка подвального помещения</t>
  </si>
  <si>
    <t>Замена розеток</t>
  </si>
  <si>
    <t>Ремонт эл/проводки</t>
  </si>
  <si>
    <t>Ремонт несправного теплосчетчика</t>
  </si>
  <si>
    <t>очистка помещения от последствий затопления</t>
  </si>
  <si>
    <t>Ремонт отдельных участков внутридомовых систем канализации(стояки)</t>
  </si>
  <si>
    <t>Замена отдельных участков внутридомовых сетей горячего водоснабжения</t>
  </si>
  <si>
    <t>Ремонт водопороводных труб ХВС</t>
  </si>
  <si>
    <t>Промывка трубопроводов</t>
  </si>
  <si>
    <t>Прочистка канализации</t>
  </si>
  <si>
    <t>Ремонт трубы</t>
  </si>
  <si>
    <t>нарезка резьбы</t>
  </si>
  <si>
    <t>Очистка кровли от снега</t>
  </si>
  <si>
    <t>Ремонт кровель</t>
  </si>
  <si>
    <t>Установка проушин</t>
  </si>
  <si>
    <t>Установка пружины</t>
  </si>
  <si>
    <t>Адрес: КАЛЕВАЛА УЛ, д.6</t>
  </si>
  <si>
    <t>Площадь дома: 3 671,2 кв.м.</t>
  </si>
  <si>
    <t>Количество квартир: 75</t>
  </si>
  <si>
    <t>Аренда</t>
  </si>
  <si>
    <t>Арендаторы</t>
  </si>
  <si>
    <t>Замена таймеров</t>
  </si>
  <si>
    <t>ИНЖЕНЕРНОЕ ОБОРУДОВАНИЕ:СИСТЕМА ВЕНТИЛЯЦИИ</t>
  </si>
  <si>
    <t>Замена ремней</t>
  </si>
  <si>
    <t>Планово предупредительные ремонты системы вентиляции</t>
  </si>
  <si>
    <t>Ремонт козырьков</t>
  </si>
  <si>
    <t>Адрес: КАЛЕВАЛА УЛ, д.10</t>
  </si>
  <si>
    <t>Площадь дома: 4 077 кв.м.</t>
  </si>
  <si>
    <t xml:space="preserve">Замена оконных блоков </t>
  </si>
  <si>
    <t>Замена оконных блоков</t>
  </si>
  <si>
    <t>Замена светильников</t>
  </si>
  <si>
    <t>Замена дросселя в светильниках с люминисцентными лампами</t>
  </si>
  <si>
    <t>Ремонт отдельных участков трубопровода</t>
  </si>
  <si>
    <t>Прочистка отдельных участков внутридомовых систем канализации (выпуски)</t>
  </si>
  <si>
    <t>проверка подвала</t>
  </si>
  <si>
    <t>ревизия разводки, прочистка труб, перемотка гаек</t>
  </si>
  <si>
    <t>Адрес: КАЛЕВАЛА УЛ, д.11</t>
  </si>
  <si>
    <t>Площадь дома: 2 517 кв.м.</t>
  </si>
  <si>
    <t xml:space="preserve">Мытье лестничных площадок и маршей выше третьего этажа  </t>
  </si>
  <si>
    <t xml:space="preserve">Мытье лестничных площадок и маршей нижних трех этажей </t>
  </si>
  <si>
    <t>Прочистка отдельных участков внутридомовых систем канализации (стояки)</t>
  </si>
  <si>
    <t xml:space="preserve">Замена лопнувшего отвода </t>
  </si>
  <si>
    <t>Снятие и установка асбестоцементных плит обшивки штробы</t>
  </si>
  <si>
    <t>Адрес: КАЛЕВАЛА УЛ, д.12</t>
  </si>
  <si>
    <t>Площадь дома: 4 010,6 кв.м.</t>
  </si>
  <si>
    <t>Замена светильников с лампами накаливания</t>
  </si>
  <si>
    <t>Смена сгона</t>
  </si>
  <si>
    <t>Ремонт дверных полотен</t>
  </si>
  <si>
    <t>Снятие стекол в металлических переплетах</t>
  </si>
  <si>
    <t>Адрес: КАЛЕВАЛА УЛ, д.15</t>
  </si>
  <si>
    <t>Площадь дома: 4 405,5 кв.м.</t>
  </si>
  <si>
    <t>Количество квартир: 90</t>
  </si>
  <si>
    <t>Благоустройство земельного участка</t>
  </si>
  <si>
    <t xml:space="preserve">Спиливание деревьев </t>
  </si>
  <si>
    <t>Замена отдельных участков трубопровода</t>
  </si>
  <si>
    <t>Установка заглушки</t>
  </si>
  <si>
    <t>Поджать сальниковую гайку на вентеле батареи</t>
  </si>
  <si>
    <t>Установили хомут</t>
  </si>
  <si>
    <t xml:space="preserve">Отсыпка шунгизитом пола технического этажа </t>
  </si>
  <si>
    <t>Укрепление решеток ограждения оконных проемов</t>
  </si>
  <si>
    <t>Адрес: КАЛЕВАЛА УЛ, д.17</t>
  </si>
  <si>
    <t>Площадь дома: 3 267,1 кв.м.</t>
  </si>
  <si>
    <t>смена стояка</t>
  </si>
  <si>
    <t>Ремонт отдельных участков внутридомовых сетей горячего водоснабжения</t>
  </si>
  <si>
    <t>Укрепление оконных и дверных коробок</t>
  </si>
  <si>
    <t>Адрес: КАЛЕВАЛА УЛ, д.19</t>
  </si>
  <si>
    <t>Площадь дома: 3 267,3 кв.м.</t>
  </si>
  <si>
    <t>Прочистка врезки ГВС</t>
  </si>
  <si>
    <t>Установка дверной ручки</t>
  </si>
  <si>
    <t>Адрес: КАЛЕВАЛА УЛ, д.21</t>
  </si>
  <si>
    <t>Площадь дома: 2 242,5 кв.м.</t>
  </si>
  <si>
    <t>Количество квартир: 36</t>
  </si>
  <si>
    <t xml:space="preserve">Замена трубопроводов циркуляции системы горячего водоснабжения </t>
  </si>
  <si>
    <t>Замена трубопроводов системы ГВС и ХВС, монтаж узла учета ХВС</t>
  </si>
  <si>
    <t>Уборка отмосток</t>
  </si>
  <si>
    <t>Осмотр подъездных батарей, осмотр трубопроводов на чердаке</t>
  </si>
  <si>
    <t>Адрес: КАЛЕВАЛА УЛ, д.23</t>
  </si>
  <si>
    <t>Площадь дома: 2 205,6 кв.м.</t>
  </si>
  <si>
    <t>АРЕНДА</t>
  </si>
  <si>
    <t>Замена трубопроводов горячего и холодного водоснабжения в подвальной,чердачной части дома</t>
  </si>
  <si>
    <t>Ремонт кухонных стояков</t>
  </si>
  <si>
    <t>Установка теплообменника ГВС, системы автоматического регулирования ГВС, циркуляционного насоса ГВС</t>
  </si>
  <si>
    <t xml:space="preserve">Очистка урн </t>
  </si>
  <si>
    <t>Замена светильников с лампами люминесцентными</t>
  </si>
  <si>
    <t>Замена теплообменника, установка автоматики и приборов учета</t>
  </si>
  <si>
    <t>Ремонт отдельных участков внутридомовых систем канализации(лежаки)</t>
  </si>
  <si>
    <t>Замена трубы</t>
  </si>
  <si>
    <t>Замена отдельных участков или элементов окон</t>
  </si>
  <si>
    <t>Адрес: КАЛЕВАЛА УЛ, д.25</t>
  </si>
  <si>
    <t>Площадь дома: 2 213,4 кв.м.</t>
  </si>
  <si>
    <t>Кнопки звонка</t>
  </si>
  <si>
    <t>Регулировка дверного доводчика</t>
  </si>
  <si>
    <t>Ремонт места крепления доводчика</t>
  </si>
  <si>
    <t>Ремонт отдельных участков или элементов полов</t>
  </si>
  <si>
    <r>
      <t>Сумма, руб/м</t>
    </r>
    <r>
      <rPr>
        <vertAlign val="superscript"/>
        <sz val="11"/>
        <color indexed="8"/>
        <rFont val="Calibri"/>
        <family val="2"/>
      </rPr>
      <t>2</t>
    </r>
  </si>
  <si>
    <t>Сдвигание  свежевыпавшего снега толщиной слоя свыше 2 см (ручная)</t>
  </si>
  <si>
    <t>Выпуск воздуха из системы по стояку</t>
  </si>
  <si>
    <t xml:space="preserve">Влажное подметание лестничных площадок, маршей, тамбуров, выше третьего этажа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</si>
</sst>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3" fillId="0" borderId="0" xfId="52" applyFont="1" applyAlignment="1">
      <alignment horizontal="centerContinuous"/>
      <protection/>
    </xf>
    <xf numFmtId="0" fontId="4" fillId="0" borderId="0" xfId="52" applyFont="1" applyAlignment="1">
      <alignment horizontal="centerContinuous"/>
      <protection/>
    </xf>
    <xf numFmtId="0" fontId="5" fillId="0" borderId="0" xfId="52" applyFont="1" applyAlignment="1">
      <alignment/>
      <protection/>
    </xf>
    <xf numFmtId="0" fontId="3" fillId="0" borderId="10" xfId="52" applyFont="1" applyBorder="1" applyAlignment="1">
      <alignment horizontal="left" wrapText="1"/>
      <protection/>
    </xf>
    <xf numFmtId="0" fontId="3" fillId="0" borderId="0" xfId="52" applyFont="1" applyAlignment="1">
      <alignment/>
      <protection/>
    </xf>
    <xf numFmtId="0" fontId="3" fillId="0" borderId="0" xfId="62" applyFont="1" applyAlignment="1">
      <alignment horizontal="centerContinuous"/>
      <protection/>
    </xf>
    <xf numFmtId="0" fontId="3" fillId="0" borderId="0" xfId="62" applyFont="1" applyAlignment="1">
      <alignment/>
      <protection/>
    </xf>
    <xf numFmtId="0" fontId="4" fillId="0" borderId="0" xfId="62" applyFont="1" applyAlignment="1">
      <alignment horizontal="centerContinuous"/>
      <protection/>
    </xf>
    <xf numFmtId="0" fontId="5" fillId="0" borderId="0" xfId="62" applyFont="1" applyAlignment="1">
      <alignment/>
      <protection/>
    </xf>
    <xf numFmtId="0" fontId="3" fillId="0" borderId="10" xfId="62" applyFont="1" applyBorder="1" applyAlignment="1">
      <alignment horizontal="left" wrapText="1"/>
      <protection/>
    </xf>
    <xf numFmtId="0" fontId="3" fillId="0" borderId="0" xfId="63" applyFont="1" applyAlignment="1">
      <alignment horizontal="centerContinuous"/>
      <protection/>
    </xf>
    <xf numFmtId="0" fontId="3" fillId="0" borderId="0" xfId="63" applyFont="1" applyAlignment="1">
      <alignment/>
      <protection/>
    </xf>
    <xf numFmtId="0" fontId="4" fillId="0" borderId="0" xfId="63" applyFont="1" applyAlignment="1">
      <alignment horizontal="centerContinuous"/>
      <protection/>
    </xf>
    <xf numFmtId="0" fontId="5" fillId="0" borderId="0" xfId="63" applyFont="1" applyAlignment="1">
      <alignment/>
      <protection/>
    </xf>
    <xf numFmtId="0" fontId="3" fillId="0" borderId="10" xfId="63" applyFont="1" applyBorder="1" applyAlignment="1">
      <alignment horizontal="left" wrapText="1"/>
      <protection/>
    </xf>
    <xf numFmtId="0" fontId="3" fillId="0" borderId="0" xfId="64" applyFont="1" applyAlignment="1">
      <alignment horizontal="centerContinuous"/>
      <protection/>
    </xf>
    <xf numFmtId="0" fontId="3" fillId="0" borderId="0" xfId="64" applyFont="1" applyAlignment="1">
      <alignment/>
      <protection/>
    </xf>
    <xf numFmtId="0" fontId="4" fillId="0" borderId="0" xfId="64" applyFont="1" applyAlignment="1">
      <alignment horizontal="centerContinuous"/>
      <protection/>
    </xf>
    <xf numFmtId="0" fontId="5" fillId="0" borderId="0" xfId="64" applyFont="1" applyAlignment="1">
      <alignment/>
      <protection/>
    </xf>
    <xf numFmtId="0" fontId="3" fillId="0" borderId="11" xfId="64" applyFont="1" applyBorder="1" applyAlignment="1">
      <alignment horizontal="center"/>
      <protection/>
    </xf>
    <xf numFmtId="0" fontId="3" fillId="0" borderId="10" xfId="64" applyFont="1" applyBorder="1" applyAlignment="1">
      <alignment horizontal="left" wrapText="1"/>
      <protection/>
    </xf>
    <xf numFmtId="0" fontId="3" fillId="0" borderId="11" xfId="64" applyFont="1" applyBorder="1" applyAlignment="1">
      <alignment horizontal="right"/>
      <protection/>
    </xf>
    <xf numFmtId="1" fontId="3" fillId="0" borderId="11" xfId="64" applyNumberFormat="1" applyFont="1" applyBorder="1" applyAlignment="1">
      <alignment horizontal="right"/>
      <protection/>
    </xf>
    <xf numFmtId="0" fontId="3" fillId="0" borderId="0" xfId="65" applyFont="1" applyAlignment="1">
      <alignment horizontal="centerContinuous"/>
      <protection/>
    </xf>
    <xf numFmtId="0" fontId="3" fillId="0" borderId="0" xfId="65" applyFont="1" applyAlignment="1">
      <alignment/>
      <protection/>
    </xf>
    <xf numFmtId="0" fontId="4" fillId="0" borderId="0" xfId="65" applyFont="1" applyAlignment="1">
      <alignment horizontal="centerContinuous"/>
      <protection/>
    </xf>
    <xf numFmtId="0" fontId="5" fillId="0" borderId="0" xfId="65" applyFont="1" applyAlignment="1">
      <alignment/>
      <protection/>
    </xf>
    <xf numFmtId="0" fontId="3" fillId="0" borderId="10" xfId="65" applyFont="1" applyBorder="1" applyAlignment="1">
      <alignment horizontal="left" wrapText="1"/>
      <protection/>
    </xf>
    <xf numFmtId="0" fontId="3" fillId="0" borderId="0" xfId="53" applyFont="1" applyAlignment="1">
      <alignment horizontal="centerContinuous"/>
      <protection/>
    </xf>
    <xf numFmtId="0" fontId="3" fillId="0" borderId="0" xfId="53" applyFont="1" applyAlignment="1">
      <alignment/>
      <protection/>
    </xf>
    <xf numFmtId="0" fontId="4" fillId="0" borderId="0" xfId="53" applyFont="1" applyAlignment="1">
      <alignment horizontal="centerContinuous"/>
      <protection/>
    </xf>
    <xf numFmtId="0" fontId="5" fillId="0" borderId="0" xfId="53" applyFont="1" applyAlignment="1">
      <alignment/>
      <protection/>
    </xf>
    <xf numFmtId="0" fontId="3" fillId="0" borderId="11" xfId="53" applyFont="1" applyBorder="1" applyAlignment="1">
      <alignment horizontal="center"/>
      <protection/>
    </xf>
    <xf numFmtId="0" fontId="3" fillId="0" borderId="10" xfId="53" applyFont="1" applyBorder="1" applyAlignment="1">
      <alignment horizontal="left" wrapText="1"/>
      <protection/>
    </xf>
    <xf numFmtId="0" fontId="3" fillId="0" borderId="11" xfId="53" applyFont="1" applyBorder="1" applyAlignment="1">
      <alignment horizontal="right"/>
      <protection/>
    </xf>
    <xf numFmtId="1" fontId="3" fillId="0" borderId="11" xfId="53" applyNumberFormat="1" applyFont="1" applyBorder="1" applyAlignment="1">
      <alignment horizontal="right"/>
      <protection/>
    </xf>
    <xf numFmtId="0" fontId="3" fillId="0" borderId="0" xfId="54" applyFont="1" applyAlignment="1">
      <alignment horizontal="centerContinuous"/>
      <protection/>
    </xf>
    <xf numFmtId="0" fontId="3" fillId="0" borderId="0" xfId="54" applyFont="1" applyAlignment="1">
      <alignment/>
      <protection/>
    </xf>
    <xf numFmtId="0" fontId="4" fillId="0" borderId="0" xfId="54" applyFont="1" applyAlignment="1">
      <alignment horizontal="centerContinuous"/>
      <protection/>
    </xf>
    <xf numFmtId="0" fontId="5" fillId="0" borderId="0" xfId="54" applyFont="1" applyAlignment="1">
      <alignment/>
      <protection/>
    </xf>
    <xf numFmtId="0" fontId="3" fillId="0" borderId="10" xfId="54" applyFont="1" applyBorder="1" applyAlignment="1">
      <alignment horizontal="left" wrapText="1"/>
      <protection/>
    </xf>
    <xf numFmtId="0" fontId="3" fillId="0" borderId="0" xfId="55" applyFont="1" applyAlignment="1">
      <alignment horizontal="centerContinuous"/>
      <protection/>
    </xf>
    <xf numFmtId="0" fontId="3" fillId="0" borderId="0" xfId="55" applyFont="1" applyAlignment="1">
      <alignment/>
      <protection/>
    </xf>
    <xf numFmtId="0" fontId="4" fillId="0" borderId="0" xfId="55" applyFont="1" applyAlignment="1">
      <alignment horizontal="centerContinuous"/>
      <protection/>
    </xf>
    <xf numFmtId="0" fontId="5" fillId="0" borderId="0" xfId="55" applyFont="1" applyAlignment="1">
      <alignment/>
      <protection/>
    </xf>
    <xf numFmtId="0" fontId="3" fillId="0" borderId="10" xfId="55" applyFont="1" applyBorder="1" applyAlignment="1">
      <alignment horizontal="left" wrapText="1"/>
      <protection/>
    </xf>
    <xf numFmtId="0" fontId="3" fillId="0" borderId="0" xfId="56" applyFont="1" applyAlignment="1">
      <alignment horizontal="centerContinuous"/>
      <protection/>
    </xf>
    <xf numFmtId="0" fontId="3" fillId="0" borderId="0" xfId="56" applyFont="1" applyAlignment="1">
      <alignment/>
      <protection/>
    </xf>
    <xf numFmtId="0" fontId="4" fillId="0" borderId="0" xfId="56" applyFont="1" applyAlignment="1">
      <alignment horizontal="centerContinuous"/>
      <protection/>
    </xf>
    <xf numFmtId="0" fontId="5" fillId="0" borderId="0" xfId="56" applyFont="1" applyAlignment="1">
      <alignment/>
      <protection/>
    </xf>
    <xf numFmtId="0" fontId="3" fillId="0" borderId="11" xfId="56" applyFont="1" applyBorder="1" applyAlignment="1">
      <alignment horizontal="center"/>
      <protection/>
    </xf>
    <xf numFmtId="0" fontId="3" fillId="0" borderId="10" xfId="56" applyFont="1" applyBorder="1" applyAlignment="1">
      <alignment horizontal="left" wrapText="1"/>
      <protection/>
    </xf>
    <xf numFmtId="0" fontId="3" fillId="0" borderId="11" xfId="56" applyFont="1" applyBorder="1" applyAlignment="1">
      <alignment horizontal="right"/>
      <protection/>
    </xf>
    <xf numFmtId="1" fontId="3" fillId="0" borderId="11" xfId="56" applyNumberFormat="1" applyFont="1" applyBorder="1" applyAlignment="1">
      <alignment horizontal="right"/>
      <protection/>
    </xf>
    <xf numFmtId="0" fontId="3" fillId="0" borderId="0" xfId="57" applyFont="1" applyAlignment="1">
      <alignment horizontal="centerContinuous"/>
      <protection/>
    </xf>
    <xf numFmtId="0" fontId="3" fillId="0" borderId="0" xfId="57" applyFont="1" applyAlignment="1">
      <alignment/>
      <protection/>
    </xf>
    <xf numFmtId="0" fontId="4" fillId="0" borderId="0" xfId="57" applyFont="1" applyAlignment="1">
      <alignment horizontal="centerContinuous"/>
      <protection/>
    </xf>
    <xf numFmtId="0" fontId="5" fillId="0" borderId="0" xfId="57" applyFont="1" applyAlignment="1">
      <alignment/>
      <protection/>
    </xf>
    <xf numFmtId="0" fontId="3" fillId="0" borderId="10" xfId="57" applyFont="1" applyBorder="1" applyAlignment="1">
      <alignment horizontal="left" wrapText="1"/>
      <protection/>
    </xf>
    <xf numFmtId="0" fontId="3" fillId="0" borderId="0" xfId="58" applyFont="1" applyAlignment="1">
      <alignment horizontal="centerContinuous"/>
      <protection/>
    </xf>
    <xf numFmtId="0" fontId="3" fillId="0" borderId="0" xfId="58" applyFont="1" applyAlignment="1">
      <alignment/>
      <protection/>
    </xf>
    <xf numFmtId="0" fontId="4" fillId="0" borderId="0" xfId="58" applyFont="1" applyAlignment="1">
      <alignment horizontal="centerContinuous"/>
      <protection/>
    </xf>
    <xf numFmtId="0" fontId="5" fillId="0" borderId="0" xfId="58" applyFont="1" applyAlignment="1">
      <alignment/>
      <protection/>
    </xf>
    <xf numFmtId="0" fontId="3" fillId="0" borderId="10" xfId="58" applyFont="1" applyBorder="1" applyAlignment="1">
      <alignment horizontal="left" wrapText="1"/>
      <protection/>
    </xf>
    <xf numFmtId="0" fontId="3" fillId="0" borderId="0" xfId="59" applyFont="1" applyAlignment="1">
      <alignment horizontal="centerContinuous"/>
      <protection/>
    </xf>
    <xf numFmtId="0" fontId="3" fillId="0" borderId="0" xfId="59" applyFont="1" applyAlignment="1">
      <alignment/>
      <protection/>
    </xf>
    <xf numFmtId="0" fontId="4" fillId="0" borderId="0" xfId="59" applyFont="1" applyAlignment="1">
      <alignment horizontal="centerContinuous"/>
      <protection/>
    </xf>
    <xf numFmtId="0" fontId="5" fillId="0" borderId="0" xfId="59" applyFont="1" applyAlignment="1">
      <alignment/>
      <protection/>
    </xf>
    <xf numFmtId="0" fontId="3" fillId="0" borderId="11" xfId="59" applyFont="1" applyBorder="1" applyAlignment="1">
      <alignment horizontal="center"/>
      <protection/>
    </xf>
    <xf numFmtId="0" fontId="3" fillId="0" borderId="10" xfId="59" applyFont="1" applyBorder="1" applyAlignment="1">
      <alignment horizontal="left" wrapText="1"/>
      <protection/>
    </xf>
    <xf numFmtId="0" fontId="3" fillId="0" borderId="11" xfId="59" applyFont="1" applyBorder="1" applyAlignment="1">
      <alignment horizontal="right"/>
      <protection/>
    </xf>
    <xf numFmtId="1" fontId="3" fillId="0" borderId="11" xfId="59" applyNumberFormat="1" applyFont="1" applyBorder="1" applyAlignment="1">
      <alignment horizontal="right"/>
      <protection/>
    </xf>
    <xf numFmtId="0" fontId="3" fillId="0" borderId="0" xfId="60" applyFont="1" applyAlignment="1">
      <alignment horizontal="centerContinuous"/>
      <protection/>
    </xf>
    <xf numFmtId="0" fontId="3" fillId="0" borderId="0" xfId="60" applyFont="1" applyAlignment="1">
      <alignment/>
      <protection/>
    </xf>
    <xf numFmtId="0" fontId="4" fillId="0" borderId="0" xfId="60" applyFont="1" applyAlignment="1">
      <alignment horizontal="centerContinuous"/>
      <protection/>
    </xf>
    <xf numFmtId="0" fontId="5" fillId="0" borderId="0" xfId="60" applyFont="1" applyAlignment="1">
      <alignment/>
      <protection/>
    </xf>
    <xf numFmtId="0" fontId="3" fillId="0" borderId="11" xfId="60" applyFont="1" applyBorder="1" applyAlignment="1">
      <alignment horizontal="center"/>
      <protection/>
    </xf>
    <xf numFmtId="0" fontId="3" fillId="0" borderId="10" xfId="60" applyFont="1" applyBorder="1" applyAlignment="1">
      <alignment horizontal="left" wrapText="1"/>
      <protection/>
    </xf>
    <xf numFmtId="0" fontId="3" fillId="0" borderId="11" xfId="60" applyFont="1" applyBorder="1" applyAlignment="1">
      <alignment horizontal="right"/>
      <protection/>
    </xf>
    <xf numFmtId="1" fontId="3" fillId="0" borderId="11" xfId="60" applyNumberFormat="1" applyFont="1" applyBorder="1" applyAlignment="1">
      <alignment horizontal="right"/>
      <protection/>
    </xf>
    <xf numFmtId="0" fontId="3" fillId="0" borderId="0" xfId="61" applyFont="1" applyAlignment="1">
      <alignment horizontal="centerContinuous"/>
      <protection/>
    </xf>
    <xf numFmtId="0" fontId="3" fillId="0" borderId="0" xfId="61" applyFont="1" applyAlignment="1">
      <alignment/>
      <protection/>
    </xf>
    <xf numFmtId="0" fontId="4" fillId="0" borderId="0" xfId="61" applyFont="1" applyAlignment="1">
      <alignment horizontal="centerContinuous"/>
      <protection/>
    </xf>
    <xf numFmtId="0" fontId="5" fillId="0" borderId="0" xfId="61" applyFont="1" applyAlignment="1">
      <alignment/>
      <protection/>
    </xf>
    <xf numFmtId="0" fontId="3" fillId="0" borderId="10" xfId="61" applyFont="1" applyBorder="1" applyAlignment="1">
      <alignment horizontal="left" wrapText="1"/>
      <protection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wrapText="1"/>
    </xf>
    <xf numFmtId="0" fontId="4" fillId="0" borderId="10" xfId="56" applyFont="1" applyBorder="1" applyAlignment="1">
      <alignment horizontal="left" wrapText="1"/>
      <protection/>
    </xf>
    <xf numFmtId="1" fontId="42" fillId="0" borderId="12" xfId="60" applyNumberFormat="1" applyFont="1" applyBorder="1" applyAlignment="1">
      <alignment/>
      <protection/>
    </xf>
    <xf numFmtId="1" fontId="42" fillId="0" borderId="0" xfId="60" applyNumberFormat="1" applyFont="1" applyBorder="1" applyAlignment="1">
      <alignment/>
      <protection/>
    </xf>
    <xf numFmtId="0" fontId="4" fillId="0" borderId="0" xfId="52" applyFont="1" applyAlignment="1">
      <alignment horizontal="center"/>
      <protection/>
    </xf>
    <xf numFmtId="0" fontId="3" fillId="0" borderId="0" xfId="52" applyFont="1" applyAlignment="1">
      <alignment/>
      <protection/>
    </xf>
    <xf numFmtId="2" fontId="3" fillId="0" borderId="0" xfId="52" applyNumberFormat="1" applyFont="1" applyAlignment="1">
      <alignment horizontal="right"/>
      <protection/>
    </xf>
    <xf numFmtId="0" fontId="3" fillId="0" borderId="11" xfId="52" applyFont="1" applyBorder="1" applyAlignment="1">
      <alignment/>
      <protection/>
    </xf>
    <xf numFmtId="0" fontId="3" fillId="0" borderId="11" xfId="52" applyFont="1" applyBorder="1" applyAlignment="1">
      <alignment horizontal="center"/>
      <protection/>
    </xf>
    <xf numFmtId="2" fontId="3" fillId="0" borderId="11" xfId="52" applyNumberFormat="1" applyFont="1" applyBorder="1" applyAlignment="1">
      <alignment horizontal="right"/>
      <protection/>
    </xf>
    <xf numFmtId="1" fontId="3" fillId="0" borderId="11" xfId="52" applyNumberFormat="1" applyFont="1" applyBorder="1" applyAlignment="1">
      <alignment horizontal="right"/>
      <protection/>
    </xf>
    <xf numFmtId="164" fontId="3" fillId="0" borderId="11" xfId="52" applyNumberFormat="1" applyFont="1" applyBorder="1" applyAlignment="1">
      <alignment horizontal="right"/>
      <protection/>
    </xf>
    <xf numFmtId="0" fontId="3" fillId="0" borderId="11" xfId="52" applyFont="1" applyBorder="1" applyAlignment="1">
      <alignment horizontal="left" wrapText="1"/>
      <protection/>
    </xf>
    <xf numFmtId="0" fontId="4" fillId="33" borderId="13" xfId="52" applyFont="1" applyFill="1" applyBorder="1" applyAlignment="1">
      <alignment horizontal="left" wrapText="1"/>
      <protection/>
    </xf>
    <xf numFmtId="0" fontId="4" fillId="33" borderId="11" xfId="52" applyFont="1" applyFill="1" applyBorder="1" applyAlignment="1">
      <alignment horizontal="left" wrapText="1"/>
      <protection/>
    </xf>
    <xf numFmtId="0" fontId="3" fillId="33" borderId="13" xfId="52" applyFont="1" applyFill="1" applyBorder="1" applyAlignment="1">
      <alignment horizontal="left" wrapText="1"/>
      <protection/>
    </xf>
    <xf numFmtId="0" fontId="3" fillId="33" borderId="13" xfId="52" applyFont="1" applyFill="1" applyBorder="1" applyAlignment="1">
      <alignment horizontal="right" wrapText="1"/>
      <protection/>
    </xf>
    <xf numFmtId="0" fontId="3" fillId="33" borderId="14" xfId="52" applyFont="1" applyFill="1" applyBorder="1" applyAlignment="1">
      <alignment horizontal="right" wrapText="1"/>
      <protection/>
    </xf>
    <xf numFmtId="0" fontId="3" fillId="33" borderId="10" xfId="52" applyFont="1" applyFill="1" applyBorder="1" applyAlignment="1">
      <alignment horizontal="right" wrapText="1"/>
      <protection/>
    </xf>
    <xf numFmtId="0" fontId="6" fillId="0" borderId="13" xfId="52" applyFont="1" applyBorder="1" applyAlignment="1">
      <alignment/>
      <protection/>
    </xf>
    <xf numFmtId="2" fontId="4" fillId="0" borderId="10" xfId="52" applyNumberFormat="1" applyFont="1" applyBorder="1" applyAlignment="1">
      <alignment horizontal="right"/>
      <protection/>
    </xf>
    <xf numFmtId="0" fontId="2" fillId="0" borderId="0" xfId="52" applyFont="1" applyAlignment="1">
      <alignment/>
      <protection/>
    </xf>
    <xf numFmtId="0" fontId="6" fillId="0" borderId="13" xfId="62" applyFont="1" applyBorder="1" applyAlignment="1">
      <alignment/>
      <protection/>
    </xf>
    <xf numFmtId="2" fontId="4" fillId="0" borderId="10" xfId="62" applyNumberFormat="1" applyFont="1" applyBorder="1" applyAlignment="1">
      <alignment horizontal="right"/>
      <protection/>
    </xf>
    <xf numFmtId="164" fontId="3" fillId="0" borderId="0" xfId="62" applyNumberFormat="1" applyFont="1" applyAlignment="1">
      <alignment horizontal="right"/>
      <protection/>
    </xf>
    <xf numFmtId="0" fontId="3" fillId="0" borderId="0" xfId="62" applyFont="1" applyAlignment="1">
      <alignment/>
      <protection/>
    </xf>
    <xf numFmtId="0" fontId="4" fillId="33" borderId="13" xfId="62" applyFont="1" applyFill="1" applyBorder="1" applyAlignment="1">
      <alignment horizontal="left" wrapText="1"/>
      <protection/>
    </xf>
    <xf numFmtId="2" fontId="3" fillId="0" borderId="11" xfId="62" applyNumberFormat="1" applyFont="1" applyBorder="1" applyAlignment="1">
      <alignment horizontal="right"/>
      <protection/>
    </xf>
    <xf numFmtId="0" fontId="4" fillId="33" borderId="11" xfId="62" applyFont="1" applyFill="1" applyBorder="1" applyAlignment="1">
      <alignment horizontal="left" wrapText="1"/>
      <protection/>
    </xf>
    <xf numFmtId="0" fontId="3" fillId="0" borderId="11" xfId="62" applyFont="1" applyBorder="1" applyAlignment="1">
      <alignment horizontal="left" wrapText="1"/>
      <protection/>
    </xf>
    <xf numFmtId="1" fontId="3" fillId="0" borderId="11" xfId="62" applyNumberFormat="1" applyFont="1" applyBorder="1" applyAlignment="1">
      <alignment horizontal="right"/>
      <protection/>
    </xf>
    <xf numFmtId="164" fontId="3" fillId="0" borderId="11" xfId="62" applyNumberFormat="1" applyFont="1" applyBorder="1" applyAlignment="1">
      <alignment horizontal="right"/>
      <protection/>
    </xf>
    <xf numFmtId="0" fontId="3" fillId="33" borderId="13" xfId="62" applyFont="1" applyFill="1" applyBorder="1" applyAlignment="1">
      <alignment horizontal="right" wrapText="1"/>
      <protection/>
    </xf>
    <xf numFmtId="0" fontId="3" fillId="33" borderId="14" xfId="62" applyFont="1" applyFill="1" applyBorder="1" applyAlignment="1">
      <alignment horizontal="right" wrapText="1"/>
      <protection/>
    </xf>
    <xf numFmtId="0" fontId="3" fillId="33" borderId="10" xfId="62" applyFont="1" applyFill="1" applyBorder="1" applyAlignment="1">
      <alignment horizontal="right" wrapText="1"/>
      <protection/>
    </xf>
    <xf numFmtId="2" fontId="43" fillId="0" borderId="11" xfId="62" applyNumberFormat="1" applyFont="1" applyBorder="1" applyAlignment="1">
      <alignment horizontal="right"/>
      <protection/>
    </xf>
    <xf numFmtId="0" fontId="3" fillId="33" borderId="13" xfId="62" applyFont="1" applyFill="1" applyBorder="1" applyAlignment="1">
      <alignment horizontal="left" wrapText="1"/>
      <protection/>
    </xf>
    <xf numFmtId="0" fontId="3" fillId="0" borderId="11" xfId="62" applyFont="1" applyBorder="1" applyAlignment="1">
      <alignment horizontal="center"/>
      <protection/>
    </xf>
    <xf numFmtId="0" fontId="3" fillId="0" borderId="11" xfId="62" applyFont="1" applyBorder="1" applyAlignment="1">
      <alignment/>
      <protection/>
    </xf>
    <xf numFmtId="2" fontId="3" fillId="0" borderId="0" xfId="62" applyNumberFormat="1" applyFont="1" applyAlignment="1">
      <alignment horizontal="right"/>
      <protection/>
    </xf>
    <xf numFmtId="0" fontId="4" fillId="0" borderId="0" xfId="62" applyFont="1" applyAlignment="1">
      <alignment horizontal="center"/>
      <protection/>
    </xf>
    <xf numFmtId="2" fontId="3" fillId="0" borderId="0" xfId="63" applyNumberFormat="1" applyFont="1" applyAlignment="1">
      <alignment horizontal="right"/>
      <protection/>
    </xf>
    <xf numFmtId="0" fontId="3" fillId="0" borderId="0" xfId="63" applyFont="1" applyAlignment="1">
      <alignment/>
      <protection/>
    </xf>
    <xf numFmtId="0" fontId="3" fillId="0" borderId="13" xfId="63" applyFont="1" applyBorder="1" applyAlignment="1">
      <alignment horizontal="center"/>
      <protection/>
    </xf>
    <xf numFmtId="0" fontId="3" fillId="0" borderId="14" xfId="63" applyFont="1" applyBorder="1" applyAlignment="1">
      <alignment horizontal="center"/>
      <protection/>
    </xf>
    <xf numFmtId="0" fontId="3" fillId="0" borderId="10" xfId="63" applyFont="1" applyBorder="1" applyAlignment="1">
      <alignment horizontal="center"/>
      <protection/>
    </xf>
    <xf numFmtId="1" fontId="3" fillId="0" borderId="13" xfId="63" applyNumberFormat="1" applyFont="1" applyBorder="1" applyAlignment="1">
      <alignment horizontal="right"/>
      <protection/>
    </xf>
    <xf numFmtId="1" fontId="3" fillId="0" borderId="14" xfId="63" applyNumberFormat="1" applyFont="1" applyBorder="1" applyAlignment="1">
      <alignment horizontal="right"/>
      <protection/>
    </xf>
    <xf numFmtId="1" fontId="3" fillId="0" borderId="10" xfId="63" applyNumberFormat="1" applyFont="1" applyBorder="1" applyAlignment="1">
      <alignment horizontal="right"/>
      <protection/>
    </xf>
    <xf numFmtId="0" fontId="4" fillId="33" borderId="13" xfId="63" applyFont="1" applyFill="1" applyBorder="1" applyAlignment="1">
      <alignment horizontal="left" wrapText="1"/>
      <protection/>
    </xf>
    <xf numFmtId="2" fontId="3" fillId="0" borderId="11" xfId="63" applyNumberFormat="1" applyFont="1" applyBorder="1" applyAlignment="1">
      <alignment horizontal="right"/>
      <protection/>
    </xf>
    <xf numFmtId="0" fontId="6" fillId="0" borderId="13" xfId="63" applyFont="1" applyBorder="1" applyAlignment="1">
      <alignment/>
      <protection/>
    </xf>
    <xf numFmtId="2" fontId="4" fillId="0" borderId="10" xfId="63" applyNumberFormat="1" applyFont="1" applyBorder="1" applyAlignment="1">
      <alignment horizontal="right"/>
      <protection/>
    </xf>
    <xf numFmtId="0" fontId="4" fillId="33" borderId="11" xfId="63" applyFont="1" applyFill="1" applyBorder="1" applyAlignment="1">
      <alignment horizontal="left" wrapText="1"/>
      <protection/>
    </xf>
    <xf numFmtId="0" fontId="3" fillId="0" borderId="11" xfId="63" applyFont="1" applyBorder="1" applyAlignment="1">
      <alignment horizontal="left" wrapText="1"/>
      <protection/>
    </xf>
    <xf numFmtId="1" fontId="3" fillId="0" borderId="11" xfId="63" applyNumberFormat="1" applyFont="1" applyBorder="1" applyAlignment="1">
      <alignment horizontal="right"/>
      <protection/>
    </xf>
    <xf numFmtId="164" fontId="3" fillId="0" borderId="11" xfId="63" applyNumberFormat="1" applyFont="1" applyBorder="1" applyAlignment="1">
      <alignment horizontal="right"/>
      <protection/>
    </xf>
    <xf numFmtId="0" fontId="3" fillId="0" borderId="11" xfId="63" applyFont="1" applyBorder="1" applyAlignment="1">
      <alignment/>
      <protection/>
    </xf>
    <xf numFmtId="0" fontId="3" fillId="0" borderId="11" xfId="63" applyFont="1" applyBorder="1" applyAlignment="1">
      <alignment horizontal="center"/>
      <protection/>
    </xf>
    <xf numFmtId="1" fontId="4" fillId="0" borderId="10" xfId="63" applyNumberFormat="1" applyFont="1" applyBorder="1" applyAlignment="1">
      <alignment horizontal="right"/>
      <protection/>
    </xf>
    <xf numFmtId="0" fontId="4" fillId="0" borderId="0" xfId="63" applyFont="1" applyAlignment="1">
      <alignment horizontal="center"/>
      <protection/>
    </xf>
    <xf numFmtId="0" fontId="6" fillId="0" borderId="13" xfId="64" applyFont="1" applyBorder="1" applyAlignment="1">
      <alignment/>
      <protection/>
    </xf>
    <xf numFmtId="2" fontId="4" fillId="0" borderId="10" xfId="64" applyNumberFormat="1" applyFont="1" applyBorder="1" applyAlignment="1">
      <alignment horizontal="right"/>
      <protection/>
    </xf>
    <xf numFmtId="2" fontId="3" fillId="0" borderId="0" xfId="64" applyNumberFormat="1" applyFont="1" applyAlignment="1">
      <alignment horizontal="right"/>
      <protection/>
    </xf>
    <xf numFmtId="0" fontId="3" fillId="0" borderId="0" xfId="64" applyFont="1" applyAlignment="1">
      <alignment/>
      <protection/>
    </xf>
    <xf numFmtId="0" fontId="4" fillId="33" borderId="13" xfId="64" applyFont="1" applyFill="1" applyBorder="1" applyAlignment="1">
      <alignment horizontal="left" wrapText="1"/>
      <protection/>
    </xf>
    <xf numFmtId="2" fontId="3" fillId="0" borderId="11" xfId="64" applyNumberFormat="1" applyFont="1" applyBorder="1" applyAlignment="1">
      <alignment horizontal="right"/>
      <protection/>
    </xf>
    <xf numFmtId="0" fontId="4" fillId="33" borderId="11" xfId="64" applyFont="1" applyFill="1" applyBorder="1" applyAlignment="1">
      <alignment horizontal="left" wrapText="1"/>
      <protection/>
    </xf>
    <xf numFmtId="0" fontId="3" fillId="0" borderId="11" xfId="64" applyFont="1" applyBorder="1" applyAlignment="1">
      <alignment horizontal="left" wrapText="1"/>
      <protection/>
    </xf>
    <xf numFmtId="1" fontId="3" fillId="0" borderId="11" xfId="64" applyNumberFormat="1" applyFont="1" applyBorder="1" applyAlignment="1">
      <alignment horizontal="right"/>
      <protection/>
    </xf>
    <xf numFmtId="164" fontId="3" fillId="0" borderId="11" xfId="64" applyNumberFormat="1" applyFont="1" applyBorder="1" applyAlignment="1">
      <alignment horizontal="right"/>
      <protection/>
    </xf>
    <xf numFmtId="0" fontId="3" fillId="0" borderId="11" xfId="64" applyFont="1" applyBorder="1" applyAlignment="1">
      <alignment horizontal="center"/>
      <protection/>
    </xf>
    <xf numFmtId="0" fontId="3" fillId="0" borderId="11" xfId="64" applyFont="1" applyBorder="1" applyAlignment="1">
      <alignment/>
      <protection/>
    </xf>
    <xf numFmtId="1" fontId="4" fillId="0" borderId="10" xfId="64" applyNumberFormat="1" applyFont="1" applyBorder="1" applyAlignment="1">
      <alignment horizontal="right"/>
      <protection/>
    </xf>
    <xf numFmtId="0" fontId="4" fillId="0" borderId="0" xfId="64" applyFont="1" applyAlignment="1">
      <alignment horizontal="center"/>
      <protection/>
    </xf>
    <xf numFmtId="2" fontId="3" fillId="0" borderId="0" xfId="65" applyNumberFormat="1" applyFont="1" applyAlignment="1">
      <alignment horizontal="right"/>
      <protection/>
    </xf>
    <xf numFmtId="0" fontId="3" fillId="0" borderId="0" xfId="65" applyFont="1" applyAlignment="1">
      <alignment/>
      <protection/>
    </xf>
    <xf numFmtId="0" fontId="4" fillId="33" borderId="13" xfId="65" applyFont="1" applyFill="1" applyBorder="1" applyAlignment="1">
      <alignment horizontal="left" wrapText="1"/>
      <protection/>
    </xf>
    <xf numFmtId="2" fontId="3" fillId="0" borderId="11" xfId="65" applyNumberFormat="1" applyFont="1" applyBorder="1" applyAlignment="1">
      <alignment horizontal="right"/>
      <protection/>
    </xf>
    <xf numFmtId="0" fontId="6" fillId="0" borderId="13" xfId="65" applyFont="1" applyBorder="1" applyAlignment="1">
      <alignment/>
      <protection/>
    </xf>
    <xf numFmtId="2" fontId="4" fillId="0" borderId="10" xfId="65" applyNumberFormat="1" applyFont="1" applyBorder="1" applyAlignment="1">
      <alignment horizontal="right"/>
      <protection/>
    </xf>
    <xf numFmtId="0" fontId="4" fillId="33" borderId="11" xfId="65" applyFont="1" applyFill="1" applyBorder="1" applyAlignment="1">
      <alignment horizontal="left" wrapText="1"/>
      <protection/>
    </xf>
    <xf numFmtId="0" fontId="3" fillId="0" borderId="11" xfId="65" applyFont="1" applyBorder="1" applyAlignment="1">
      <alignment horizontal="left" wrapText="1"/>
      <protection/>
    </xf>
    <xf numFmtId="1" fontId="3" fillId="0" borderId="11" xfId="65" applyNumberFormat="1" applyFont="1" applyBorder="1" applyAlignment="1">
      <alignment horizontal="right"/>
      <protection/>
    </xf>
    <xf numFmtId="164" fontId="3" fillId="0" borderId="11" xfId="65" applyNumberFormat="1" applyFont="1" applyBorder="1" applyAlignment="1">
      <alignment horizontal="right"/>
      <protection/>
    </xf>
    <xf numFmtId="0" fontId="3" fillId="0" borderId="11" xfId="65" applyFont="1" applyBorder="1" applyAlignment="1">
      <alignment/>
      <protection/>
    </xf>
    <xf numFmtId="0" fontId="3" fillId="0" borderId="11" xfId="65" applyFont="1" applyBorder="1" applyAlignment="1">
      <alignment horizontal="center"/>
      <protection/>
    </xf>
    <xf numFmtId="0" fontId="4" fillId="0" borderId="0" xfId="65" applyFont="1" applyAlignment="1">
      <alignment horizontal="center"/>
      <protection/>
    </xf>
    <xf numFmtId="0" fontId="6" fillId="0" borderId="13" xfId="53" applyFont="1" applyBorder="1" applyAlignment="1">
      <alignment/>
      <protection/>
    </xf>
    <xf numFmtId="2" fontId="4" fillId="0" borderId="10" xfId="53" applyNumberFormat="1" applyFont="1" applyBorder="1" applyAlignment="1">
      <alignment horizontal="right"/>
      <protection/>
    </xf>
    <xf numFmtId="164" fontId="3" fillId="0" borderId="0" xfId="53" applyNumberFormat="1" applyFont="1" applyAlignment="1">
      <alignment horizontal="right"/>
      <protection/>
    </xf>
    <xf numFmtId="0" fontId="3" fillId="0" borderId="0" xfId="53" applyFont="1" applyAlignment="1">
      <alignment/>
      <protection/>
    </xf>
    <xf numFmtId="0" fontId="4" fillId="33" borderId="13" xfId="53" applyFont="1" applyFill="1" applyBorder="1" applyAlignment="1">
      <alignment horizontal="left" wrapText="1"/>
      <protection/>
    </xf>
    <xf numFmtId="2" fontId="3" fillId="0" borderId="11" xfId="53" applyNumberFormat="1" applyFont="1" applyBorder="1" applyAlignment="1">
      <alignment horizontal="right"/>
      <protection/>
    </xf>
    <xf numFmtId="0" fontId="4" fillId="33" borderId="11" xfId="53" applyFont="1" applyFill="1" applyBorder="1" applyAlignment="1">
      <alignment horizontal="left" wrapText="1"/>
      <protection/>
    </xf>
    <xf numFmtId="0" fontId="3" fillId="0" borderId="11" xfId="53" applyFont="1" applyBorder="1" applyAlignment="1">
      <alignment horizontal="left" wrapText="1"/>
      <protection/>
    </xf>
    <xf numFmtId="1" fontId="3" fillId="0" borderId="11" xfId="53" applyNumberFormat="1" applyFont="1" applyBorder="1" applyAlignment="1">
      <alignment horizontal="right"/>
      <protection/>
    </xf>
    <xf numFmtId="164" fontId="3" fillId="0" borderId="11" xfId="53" applyNumberFormat="1" applyFont="1" applyBorder="1" applyAlignment="1">
      <alignment horizontal="right"/>
      <protection/>
    </xf>
    <xf numFmtId="0" fontId="3" fillId="33" borderId="13" xfId="53" applyFont="1" applyFill="1" applyBorder="1" applyAlignment="1">
      <alignment horizontal="left" wrapText="1"/>
      <protection/>
    </xf>
    <xf numFmtId="0" fontId="3" fillId="0" borderId="11" xfId="53" applyFont="1" applyBorder="1" applyAlignment="1">
      <alignment horizontal="center"/>
      <protection/>
    </xf>
    <xf numFmtId="1" fontId="4" fillId="0" borderId="10" xfId="53" applyNumberFormat="1" applyFont="1" applyBorder="1" applyAlignment="1">
      <alignment horizontal="right"/>
      <protection/>
    </xf>
    <xf numFmtId="2" fontId="3" fillId="0" borderId="0" xfId="53" applyNumberFormat="1" applyFont="1" applyAlignment="1">
      <alignment horizontal="right"/>
      <protection/>
    </xf>
    <xf numFmtId="0" fontId="3" fillId="0" borderId="11" xfId="53" applyFont="1" applyBorder="1" applyAlignment="1">
      <alignment/>
      <protection/>
    </xf>
    <xf numFmtId="0" fontId="4" fillId="0" borderId="0" xfId="53" applyFont="1" applyAlignment="1">
      <alignment horizontal="center"/>
      <protection/>
    </xf>
    <xf numFmtId="0" fontId="4" fillId="33" borderId="13" xfId="54" applyFont="1" applyFill="1" applyBorder="1" applyAlignment="1">
      <alignment horizontal="left" wrapText="1"/>
      <protection/>
    </xf>
    <xf numFmtId="2" fontId="3" fillId="0" borderId="11" xfId="54" applyNumberFormat="1" applyFont="1" applyBorder="1" applyAlignment="1">
      <alignment horizontal="right"/>
      <protection/>
    </xf>
    <xf numFmtId="2" fontId="3" fillId="0" borderId="0" xfId="54" applyNumberFormat="1" applyFont="1" applyAlignment="1">
      <alignment horizontal="right"/>
      <protection/>
    </xf>
    <xf numFmtId="0" fontId="3" fillId="0" borderId="0" xfId="54" applyFont="1" applyAlignment="1">
      <alignment/>
      <protection/>
    </xf>
    <xf numFmtId="0" fontId="6" fillId="0" borderId="13" xfId="54" applyFont="1" applyBorder="1" applyAlignment="1">
      <alignment/>
      <protection/>
    </xf>
    <xf numFmtId="2" fontId="4" fillId="0" borderId="10" xfId="54" applyNumberFormat="1" applyFont="1" applyBorder="1" applyAlignment="1">
      <alignment horizontal="right"/>
      <protection/>
    </xf>
    <xf numFmtId="164" fontId="3" fillId="0" borderId="11" xfId="54" applyNumberFormat="1" applyFont="1" applyBorder="1" applyAlignment="1">
      <alignment horizontal="right"/>
      <protection/>
    </xf>
    <xf numFmtId="0" fontId="4" fillId="33" borderId="11" xfId="54" applyFont="1" applyFill="1" applyBorder="1" applyAlignment="1">
      <alignment horizontal="left" wrapText="1"/>
      <protection/>
    </xf>
    <xf numFmtId="0" fontId="3" fillId="0" borderId="11" xfId="54" applyFont="1" applyBorder="1" applyAlignment="1">
      <alignment horizontal="left" wrapText="1"/>
      <protection/>
    </xf>
    <xf numFmtId="1" fontId="3" fillId="0" borderId="11" xfId="54" applyNumberFormat="1" applyFont="1" applyBorder="1" applyAlignment="1">
      <alignment horizontal="right"/>
      <protection/>
    </xf>
    <xf numFmtId="0" fontId="3" fillId="0" borderId="11" xfId="54" applyFont="1" applyBorder="1" applyAlignment="1">
      <alignment horizontal="center"/>
      <protection/>
    </xf>
    <xf numFmtId="0" fontId="3" fillId="0" borderId="11" xfId="54" applyFont="1" applyBorder="1" applyAlignment="1">
      <alignment/>
      <protection/>
    </xf>
    <xf numFmtId="164" fontId="3" fillId="0" borderId="0" xfId="54" applyNumberFormat="1" applyFont="1" applyAlignment="1">
      <alignment horizontal="right"/>
      <protection/>
    </xf>
    <xf numFmtId="0" fontId="4" fillId="0" borderId="0" xfId="54" applyFont="1" applyAlignment="1">
      <alignment horizontal="center"/>
      <protection/>
    </xf>
    <xf numFmtId="0" fontId="6" fillId="0" borderId="13" xfId="55" applyFont="1" applyBorder="1" applyAlignment="1">
      <alignment/>
      <protection/>
    </xf>
    <xf numFmtId="2" fontId="4" fillId="0" borderId="10" xfId="55" applyNumberFormat="1" applyFont="1" applyBorder="1" applyAlignment="1">
      <alignment horizontal="right"/>
      <protection/>
    </xf>
    <xf numFmtId="2" fontId="3" fillId="0" borderId="0" xfId="55" applyNumberFormat="1" applyFont="1" applyAlignment="1">
      <alignment horizontal="right"/>
      <protection/>
    </xf>
    <xf numFmtId="0" fontId="3" fillId="0" borderId="0" xfId="55" applyFont="1" applyAlignment="1">
      <alignment/>
      <protection/>
    </xf>
    <xf numFmtId="0" fontId="4" fillId="33" borderId="13" xfId="55" applyFont="1" applyFill="1" applyBorder="1" applyAlignment="1">
      <alignment horizontal="left" wrapText="1"/>
      <protection/>
    </xf>
    <xf numFmtId="2" fontId="3" fillId="0" borderId="11" xfId="55" applyNumberFormat="1" applyFont="1" applyBorder="1" applyAlignment="1">
      <alignment horizontal="right"/>
      <protection/>
    </xf>
    <xf numFmtId="0" fontId="3" fillId="33" borderId="13" xfId="55" applyFont="1" applyFill="1" applyBorder="1" applyAlignment="1">
      <alignment horizontal="left" wrapText="1"/>
      <protection/>
    </xf>
    <xf numFmtId="164" fontId="3" fillId="0" borderId="11" xfId="55" applyNumberFormat="1" applyFont="1" applyBorder="1" applyAlignment="1">
      <alignment horizontal="right"/>
      <protection/>
    </xf>
    <xf numFmtId="0" fontId="4" fillId="33" borderId="11" xfId="55" applyFont="1" applyFill="1" applyBorder="1" applyAlignment="1">
      <alignment horizontal="left" wrapText="1"/>
      <protection/>
    </xf>
    <xf numFmtId="0" fontId="3" fillId="0" borderId="11" xfId="55" applyFont="1" applyBorder="1" applyAlignment="1">
      <alignment horizontal="left" wrapText="1"/>
      <protection/>
    </xf>
    <xf numFmtId="1" fontId="3" fillId="0" borderId="11" xfId="55" applyNumberFormat="1" applyFont="1" applyBorder="1" applyAlignment="1">
      <alignment horizontal="right"/>
      <protection/>
    </xf>
    <xf numFmtId="1" fontId="3" fillId="34" borderId="11" xfId="55" applyNumberFormat="1" applyFont="1" applyFill="1" applyBorder="1" applyAlignment="1">
      <alignment horizontal="right"/>
      <protection/>
    </xf>
    <xf numFmtId="0" fontId="3" fillId="0" borderId="11" xfId="55" applyFont="1" applyBorder="1" applyAlignment="1">
      <alignment/>
      <protection/>
    </xf>
    <xf numFmtId="0" fontId="3" fillId="0" borderId="11" xfId="55" applyFont="1" applyBorder="1" applyAlignment="1">
      <alignment horizontal="center"/>
      <protection/>
    </xf>
    <xf numFmtId="164" fontId="3" fillId="0" borderId="0" xfId="55" applyNumberFormat="1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2" fontId="3" fillId="0" borderId="0" xfId="56" applyNumberFormat="1" applyFont="1" applyAlignment="1">
      <alignment horizontal="right"/>
      <protection/>
    </xf>
    <xf numFmtId="0" fontId="3" fillId="0" borderId="0" xfId="56" applyFont="1" applyAlignment="1">
      <alignment/>
      <protection/>
    </xf>
    <xf numFmtId="0" fontId="4" fillId="33" borderId="13" xfId="56" applyFont="1" applyFill="1" applyBorder="1" applyAlignment="1">
      <alignment horizontal="left" wrapText="1"/>
      <protection/>
    </xf>
    <xf numFmtId="2" fontId="3" fillId="0" borderId="11" xfId="56" applyNumberFormat="1" applyFont="1" applyBorder="1" applyAlignment="1">
      <alignment horizontal="right"/>
      <protection/>
    </xf>
    <xf numFmtId="0" fontId="6" fillId="0" borderId="13" xfId="56" applyFont="1" applyBorder="1" applyAlignment="1">
      <alignment/>
      <protection/>
    </xf>
    <xf numFmtId="2" fontId="4" fillId="0" borderId="10" xfId="56" applyNumberFormat="1" applyFont="1" applyBorder="1" applyAlignment="1">
      <alignment horizontal="right"/>
      <protection/>
    </xf>
    <xf numFmtId="1" fontId="3" fillId="0" borderId="11" xfId="56" applyNumberFormat="1" applyFont="1" applyBorder="1" applyAlignment="1">
      <alignment horizontal="right"/>
      <protection/>
    </xf>
    <xf numFmtId="0" fontId="4" fillId="33" borderId="11" xfId="56" applyFont="1" applyFill="1" applyBorder="1" applyAlignment="1">
      <alignment horizontal="left" wrapText="1"/>
      <protection/>
    </xf>
    <xf numFmtId="0" fontId="3" fillId="0" borderId="11" xfId="56" applyFont="1" applyBorder="1" applyAlignment="1">
      <alignment horizontal="left" wrapText="1"/>
      <protection/>
    </xf>
    <xf numFmtId="164" fontId="3" fillId="0" borderId="11" xfId="56" applyNumberFormat="1" applyFont="1" applyBorder="1" applyAlignment="1">
      <alignment horizontal="right"/>
      <protection/>
    </xf>
    <xf numFmtId="0" fontId="3" fillId="0" borderId="11" xfId="56" applyFont="1" applyBorder="1" applyAlignment="1">
      <alignment horizontal="center"/>
      <protection/>
    </xf>
    <xf numFmtId="0" fontId="3" fillId="0" borderId="11" xfId="56" applyFont="1" applyBorder="1" applyAlignment="1">
      <alignment/>
      <protection/>
    </xf>
    <xf numFmtId="1" fontId="4" fillId="0" borderId="10" xfId="56" applyNumberFormat="1" applyFont="1" applyBorder="1" applyAlignment="1">
      <alignment horizontal="right"/>
      <protection/>
    </xf>
    <xf numFmtId="0" fontId="4" fillId="0" borderId="0" xfId="56" applyFont="1" applyAlignment="1">
      <alignment horizontal="center"/>
      <protection/>
    </xf>
    <xf numFmtId="2" fontId="3" fillId="0" borderId="0" xfId="57" applyNumberFormat="1" applyFont="1" applyAlignment="1">
      <alignment horizontal="right"/>
      <protection/>
    </xf>
    <xf numFmtId="0" fontId="3" fillId="0" borderId="0" xfId="57" applyFont="1" applyAlignment="1">
      <alignment/>
      <protection/>
    </xf>
    <xf numFmtId="0" fontId="4" fillId="33" borderId="13" xfId="57" applyFont="1" applyFill="1" applyBorder="1" applyAlignment="1">
      <alignment horizontal="left" wrapText="1"/>
      <protection/>
    </xf>
    <xf numFmtId="2" fontId="3" fillId="0" borderId="11" xfId="57" applyNumberFormat="1" applyFont="1" applyBorder="1" applyAlignment="1">
      <alignment horizontal="right"/>
      <protection/>
    </xf>
    <xf numFmtId="0" fontId="6" fillId="0" borderId="13" xfId="57" applyFont="1" applyBorder="1" applyAlignment="1">
      <alignment/>
      <protection/>
    </xf>
    <xf numFmtId="2" fontId="4" fillId="0" borderId="10" xfId="57" applyNumberFormat="1" applyFont="1" applyBorder="1" applyAlignment="1">
      <alignment horizontal="right"/>
      <protection/>
    </xf>
    <xf numFmtId="0" fontId="4" fillId="33" borderId="11" xfId="57" applyFont="1" applyFill="1" applyBorder="1" applyAlignment="1">
      <alignment horizontal="left" wrapText="1"/>
      <protection/>
    </xf>
    <xf numFmtId="0" fontId="3" fillId="0" borderId="11" xfId="57" applyFont="1" applyBorder="1" applyAlignment="1">
      <alignment horizontal="left" wrapText="1"/>
      <protection/>
    </xf>
    <xf numFmtId="1" fontId="3" fillId="0" borderId="11" xfId="57" applyNumberFormat="1" applyFont="1" applyBorder="1" applyAlignment="1">
      <alignment horizontal="right"/>
      <protection/>
    </xf>
    <xf numFmtId="164" fontId="3" fillId="0" borderId="11" xfId="57" applyNumberFormat="1" applyFont="1" applyBorder="1" applyAlignment="1">
      <alignment horizontal="right"/>
      <protection/>
    </xf>
    <xf numFmtId="0" fontId="3" fillId="0" borderId="11" xfId="57" applyFont="1" applyBorder="1" applyAlignment="1">
      <alignment horizontal="center"/>
      <protection/>
    </xf>
    <xf numFmtId="0" fontId="3" fillId="0" borderId="11" xfId="57" applyFont="1" applyBorder="1" applyAlignment="1">
      <alignment/>
      <protection/>
    </xf>
    <xf numFmtId="164" fontId="3" fillId="0" borderId="0" xfId="57" applyNumberFormat="1" applyFont="1" applyAlignment="1">
      <alignment horizontal="right"/>
      <protection/>
    </xf>
    <xf numFmtId="0" fontId="4" fillId="0" borderId="0" xfId="57" applyFont="1" applyAlignment="1">
      <alignment horizontal="center"/>
      <protection/>
    </xf>
    <xf numFmtId="0" fontId="6" fillId="0" borderId="13" xfId="58" applyFont="1" applyBorder="1" applyAlignment="1">
      <alignment/>
      <protection/>
    </xf>
    <xf numFmtId="2" fontId="4" fillId="0" borderId="10" xfId="58" applyNumberFormat="1" applyFont="1" applyBorder="1" applyAlignment="1">
      <alignment horizontal="right"/>
      <protection/>
    </xf>
    <xf numFmtId="164" fontId="3" fillId="0" borderId="0" xfId="58" applyNumberFormat="1" applyFont="1" applyAlignment="1">
      <alignment horizontal="right"/>
      <protection/>
    </xf>
    <xf numFmtId="0" fontId="3" fillId="0" borderId="0" xfId="58" applyFont="1" applyAlignment="1">
      <alignment/>
      <protection/>
    </xf>
    <xf numFmtId="0" fontId="4" fillId="33" borderId="13" xfId="58" applyFont="1" applyFill="1" applyBorder="1" applyAlignment="1">
      <alignment horizontal="left" wrapText="1"/>
      <protection/>
    </xf>
    <xf numFmtId="2" fontId="3" fillId="0" borderId="11" xfId="58" applyNumberFormat="1" applyFont="1" applyBorder="1" applyAlignment="1">
      <alignment horizontal="right"/>
      <protection/>
    </xf>
    <xf numFmtId="0" fontId="4" fillId="33" borderId="11" xfId="58" applyFont="1" applyFill="1" applyBorder="1" applyAlignment="1">
      <alignment horizontal="left" wrapText="1"/>
      <protection/>
    </xf>
    <xf numFmtId="0" fontId="3" fillId="0" borderId="11" xfId="58" applyFont="1" applyBorder="1" applyAlignment="1">
      <alignment horizontal="left" wrapText="1"/>
      <protection/>
    </xf>
    <xf numFmtId="1" fontId="3" fillId="0" borderId="11" xfId="58" applyNumberFormat="1" applyFont="1" applyBorder="1" applyAlignment="1">
      <alignment horizontal="right"/>
      <protection/>
    </xf>
    <xf numFmtId="164" fontId="3" fillId="0" borderId="11" xfId="58" applyNumberFormat="1" applyFont="1" applyBorder="1" applyAlignment="1">
      <alignment horizontal="right"/>
      <protection/>
    </xf>
    <xf numFmtId="0" fontId="3" fillId="0" borderId="11" xfId="58" applyFont="1" applyBorder="1" applyAlignment="1">
      <alignment horizontal="center"/>
      <protection/>
    </xf>
    <xf numFmtId="0" fontId="3" fillId="0" borderId="11" xfId="58" applyFont="1" applyBorder="1" applyAlignment="1">
      <alignment/>
      <protection/>
    </xf>
    <xf numFmtId="2" fontId="3" fillId="0" borderId="0" xfId="58" applyNumberFormat="1" applyFont="1" applyAlignment="1">
      <alignment horizontal="right"/>
      <protection/>
    </xf>
    <xf numFmtId="0" fontId="4" fillId="0" borderId="0" xfId="58" applyFont="1" applyAlignment="1">
      <alignment horizontal="center"/>
      <protection/>
    </xf>
    <xf numFmtId="0" fontId="6" fillId="0" borderId="13" xfId="59" applyFont="1" applyBorder="1" applyAlignment="1">
      <alignment/>
      <protection/>
    </xf>
    <xf numFmtId="2" fontId="4" fillId="0" borderId="10" xfId="59" applyNumberFormat="1" applyFont="1" applyBorder="1" applyAlignment="1">
      <alignment horizontal="right"/>
      <protection/>
    </xf>
    <xf numFmtId="2" fontId="3" fillId="0" borderId="0" xfId="59" applyNumberFormat="1" applyFont="1" applyAlignment="1">
      <alignment horizontal="right"/>
      <protection/>
    </xf>
    <xf numFmtId="0" fontId="3" fillId="0" borderId="0" xfId="59" applyFont="1" applyAlignment="1">
      <alignment/>
      <protection/>
    </xf>
    <xf numFmtId="0" fontId="4" fillId="33" borderId="13" xfId="59" applyFont="1" applyFill="1" applyBorder="1" applyAlignment="1">
      <alignment horizontal="left" wrapText="1"/>
      <protection/>
    </xf>
    <xf numFmtId="2" fontId="3" fillId="0" borderId="11" xfId="59" applyNumberFormat="1" applyFont="1" applyBorder="1" applyAlignment="1">
      <alignment horizontal="right"/>
      <protection/>
    </xf>
    <xf numFmtId="164" fontId="3" fillId="0" borderId="11" xfId="59" applyNumberFormat="1" applyFont="1" applyBorder="1" applyAlignment="1">
      <alignment horizontal="right"/>
      <protection/>
    </xf>
    <xf numFmtId="0" fontId="4" fillId="33" borderId="11" xfId="59" applyFont="1" applyFill="1" applyBorder="1" applyAlignment="1">
      <alignment horizontal="left" wrapText="1"/>
      <protection/>
    </xf>
    <xf numFmtId="0" fontId="3" fillId="0" borderId="11" xfId="59" applyFont="1" applyBorder="1" applyAlignment="1">
      <alignment horizontal="left" wrapText="1"/>
      <protection/>
    </xf>
    <xf numFmtId="1" fontId="3" fillId="0" borderId="11" xfId="59" applyNumberFormat="1" applyFont="1" applyBorder="1" applyAlignment="1">
      <alignment horizontal="right"/>
      <protection/>
    </xf>
    <xf numFmtId="0" fontId="3" fillId="0" borderId="11" xfId="59" applyFont="1" applyBorder="1" applyAlignment="1">
      <alignment horizontal="center"/>
      <protection/>
    </xf>
    <xf numFmtId="0" fontId="3" fillId="0" borderId="11" xfId="59" applyFont="1" applyBorder="1" applyAlignment="1">
      <alignment/>
      <protection/>
    </xf>
    <xf numFmtId="1" fontId="4" fillId="0" borderId="10" xfId="59" applyNumberFormat="1" applyFont="1" applyBorder="1" applyAlignment="1">
      <alignment horizontal="right"/>
      <protection/>
    </xf>
    <xf numFmtId="0" fontId="4" fillId="0" borderId="0" xfId="59" applyFont="1" applyAlignment="1">
      <alignment horizontal="center"/>
      <protection/>
    </xf>
    <xf numFmtId="2" fontId="3" fillId="0" borderId="0" xfId="60" applyNumberFormat="1" applyFont="1" applyAlignment="1">
      <alignment horizontal="right"/>
      <protection/>
    </xf>
    <xf numFmtId="0" fontId="3" fillId="0" borderId="0" xfId="60" applyFont="1" applyAlignment="1">
      <alignment/>
      <protection/>
    </xf>
    <xf numFmtId="0" fontId="3" fillId="33" borderId="13" xfId="60" applyFont="1" applyFill="1" applyBorder="1" applyAlignment="1">
      <alignment horizontal="right" wrapText="1"/>
      <protection/>
    </xf>
    <xf numFmtId="0" fontId="3" fillId="33" borderId="14" xfId="60" applyFont="1" applyFill="1" applyBorder="1" applyAlignment="1">
      <alignment horizontal="right" wrapText="1"/>
      <protection/>
    </xf>
    <xf numFmtId="0" fontId="3" fillId="33" borderId="10" xfId="60" applyFont="1" applyFill="1" applyBorder="1" applyAlignment="1">
      <alignment horizontal="right" wrapText="1"/>
      <protection/>
    </xf>
    <xf numFmtId="0" fontId="4" fillId="33" borderId="13" xfId="60" applyFont="1" applyFill="1" applyBorder="1" applyAlignment="1">
      <alignment horizontal="left" wrapText="1"/>
      <protection/>
    </xf>
    <xf numFmtId="2" fontId="3" fillId="0" borderId="11" xfId="60" applyNumberFormat="1" applyFont="1" applyBorder="1" applyAlignment="1">
      <alignment horizontal="right"/>
      <protection/>
    </xf>
    <xf numFmtId="0" fontId="6" fillId="0" borderId="13" xfId="60" applyFont="1" applyBorder="1" applyAlignment="1">
      <alignment/>
      <protection/>
    </xf>
    <xf numFmtId="2" fontId="4" fillId="0" borderId="10" xfId="60" applyNumberFormat="1" applyFont="1" applyBorder="1" applyAlignment="1">
      <alignment horizontal="right"/>
      <protection/>
    </xf>
    <xf numFmtId="0" fontId="4" fillId="33" borderId="11" xfId="60" applyFont="1" applyFill="1" applyBorder="1" applyAlignment="1">
      <alignment horizontal="left" wrapText="1"/>
      <protection/>
    </xf>
    <xf numFmtId="0" fontId="3" fillId="0" borderId="11" xfId="60" applyFont="1" applyBorder="1" applyAlignment="1">
      <alignment horizontal="left" wrapText="1"/>
      <protection/>
    </xf>
    <xf numFmtId="1" fontId="3" fillId="0" borderId="11" xfId="60" applyNumberFormat="1" applyFont="1" applyBorder="1" applyAlignment="1">
      <alignment horizontal="right"/>
      <protection/>
    </xf>
    <xf numFmtId="164" fontId="3" fillId="0" borderId="11" xfId="60" applyNumberFormat="1" applyFont="1" applyBorder="1" applyAlignment="1">
      <alignment horizontal="right"/>
      <protection/>
    </xf>
    <xf numFmtId="0" fontId="3" fillId="33" borderId="13" xfId="60" applyFont="1" applyFill="1" applyBorder="1" applyAlignment="1">
      <alignment horizontal="left" wrapText="1"/>
      <protection/>
    </xf>
    <xf numFmtId="2" fontId="43" fillId="0" borderId="11" xfId="60" applyNumberFormat="1" applyFont="1" applyBorder="1" applyAlignment="1">
      <alignment horizontal="right"/>
      <protection/>
    </xf>
    <xf numFmtId="0" fontId="3" fillId="0" borderId="11" xfId="60" applyFont="1" applyBorder="1" applyAlignment="1">
      <alignment horizontal="center"/>
      <protection/>
    </xf>
    <xf numFmtId="0" fontId="3" fillId="0" borderId="11" xfId="60" applyFont="1" applyBorder="1" applyAlignment="1">
      <alignment/>
      <protection/>
    </xf>
    <xf numFmtId="164" fontId="3" fillId="0" borderId="0" xfId="60" applyNumberFormat="1" applyFont="1" applyAlignment="1">
      <alignment horizontal="right"/>
      <protection/>
    </xf>
    <xf numFmtId="0" fontId="4" fillId="0" borderId="0" xfId="60" applyFont="1" applyAlignment="1">
      <alignment horizontal="center"/>
      <protection/>
    </xf>
    <xf numFmtId="1" fontId="3" fillId="0" borderId="0" xfId="61" applyNumberFormat="1" applyFont="1" applyAlignment="1">
      <alignment horizontal="right"/>
      <protection/>
    </xf>
    <xf numFmtId="0" fontId="3" fillId="0" borderId="0" xfId="61" applyFont="1" applyAlignment="1">
      <alignment/>
      <protection/>
    </xf>
    <xf numFmtId="0" fontId="4" fillId="33" borderId="13" xfId="61" applyFont="1" applyFill="1" applyBorder="1" applyAlignment="1">
      <alignment horizontal="left" wrapText="1"/>
      <protection/>
    </xf>
    <xf numFmtId="2" fontId="3" fillId="0" borderId="11" xfId="61" applyNumberFormat="1" applyFont="1" applyBorder="1" applyAlignment="1">
      <alignment horizontal="right"/>
      <protection/>
    </xf>
    <xf numFmtId="0" fontId="6" fillId="0" borderId="13" xfId="61" applyFont="1" applyBorder="1" applyAlignment="1">
      <alignment/>
      <protection/>
    </xf>
    <xf numFmtId="2" fontId="4" fillId="0" borderId="10" xfId="61" applyNumberFormat="1" applyFont="1" applyBorder="1" applyAlignment="1">
      <alignment horizontal="right"/>
      <protection/>
    </xf>
    <xf numFmtId="0" fontId="4" fillId="33" borderId="11" xfId="61" applyFont="1" applyFill="1" applyBorder="1" applyAlignment="1">
      <alignment horizontal="left" wrapText="1"/>
      <protection/>
    </xf>
    <xf numFmtId="0" fontId="3" fillId="0" borderId="11" xfId="61" applyFont="1" applyBorder="1" applyAlignment="1">
      <alignment horizontal="left" wrapText="1"/>
      <protection/>
    </xf>
    <xf numFmtId="1" fontId="3" fillId="0" borderId="11" xfId="61" applyNumberFormat="1" applyFont="1" applyBorder="1" applyAlignment="1">
      <alignment horizontal="right"/>
      <protection/>
    </xf>
    <xf numFmtId="0" fontId="3" fillId="33" borderId="13" xfId="61" applyFont="1" applyFill="1" applyBorder="1" applyAlignment="1">
      <alignment horizontal="left" wrapText="1"/>
      <protection/>
    </xf>
    <xf numFmtId="164" fontId="3" fillId="0" borderId="11" xfId="61" applyNumberFormat="1" applyFont="1" applyBorder="1" applyAlignment="1">
      <alignment horizontal="right"/>
      <protection/>
    </xf>
    <xf numFmtId="0" fontId="3" fillId="0" borderId="11" xfId="61" applyFont="1" applyBorder="1" applyAlignment="1">
      <alignment horizontal="center"/>
      <protection/>
    </xf>
    <xf numFmtId="0" fontId="3" fillId="0" borderId="11" xfId="61" applyFont="1" applyBorder="1" applyAlignment="1">
      <alignment/>
      <protection/>
    </xf>
    <xf numFmtId="2" fontId="3" fillId="0" borderId="0" xfId="61" applyNumberFormat="1" applyFont="1" applyAlignment="1">
      <alignment horizontal="right"/>
      <protection/>
    </xf>
    <xf numFmtId="0" fontId="4" fillId="0" borderId="0" xfId="61" applyFont="1" applyAlignment="1">
      <alignment horizont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.1" xfId="52"/>
    <cellStyle name="Обычный_д.10" xfId="53"/>
    <cellStyle name="Обычный_д.11" xfId="54"/>
    <cellStyle name="Обычный_д.12" xfId="55"/>
    <cellStyle name="Обычный_д.15" xfId="56"/>
    <cellStyle name="Обычный_д.17" xfId="57"/>
    <cellStyle name="Обычный_д.19" xfId="58"/>
    <cellStyle name="Обычный_д.21" xfId="59"/>
    <cellStyle name="Обычный_д.23" xfId="60"/>
    <cellStyle name="Обычный_д.25" xfId="61"/>
    <cellStyle name="Обычный_д.3" xfId="62"/>
    <cellStyle name="Обычный_д.4" xfId="63"/>
    <cellStyle name="Обычный_д.5" xfId="64"/>
    <cellStyle name="Обычный_д.6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zoomScalePageLayoutView="0" workbookViewId="0" topLeftCell="A1">
      <selection activeCell="A10" sqref="A10:E10"/>
    </sheetView>
  </sheetViews>
  <sheetFormatPr defaultColWidth="9.140625" defaultRowHeight="15"/>
  <cols>
    <col min="9" max="9" width="8.00390625" style="0" customWidth="1"/>
    <col min="11" max="11" width="9.7109375" style="0" customWidth="1"/>
  </cols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5">
      <c r="A4" s="92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5">
      <c r="A5" s="2" t="s">
        <v>3</v>
      </c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">
      <c r="A7" s="5" t="s">
        <v>4</v>
      </c>
      <c r="B7" s="5"/>
      <c r="C7" s="5"/>
      <c r="D7" s="5"/>
      <c r="E7" s="5"/>
      <c r="F7" s="5" t="s">
        <v>5</v>
      </c>
      <c r="G7" s="5"/>
      <c r="H7" s="5"/>
      <c r="I7" s="93" t="s">
        <v>6</v>
      </c>
      <c r="J7" s="93"/>
      <c r="K7" s="93"/>
    </row>
    <row r="8" spans="1:11" ht="15">
      <c r="A8" s="3" t="s">
        <v>7</v>
      </c>
      <c r="B8" s="5"/>
      <c r="C8" s="5"/>
      <c r="D8" s="5"/>
      <c r="E8" s="5" t="s">
        <v>8</v>
      </c>
      <c r="F8" s="5"/>
      <c r="G8" s="5"/>
      <c r="H8" s="94">
        <v>-705319.05</v>
      </c>
      <c r="I8" s="94"/>
      <c r="J8" s="5" t="s">
        <v>9</v>
      </c>
      <c r="K8" s="5"/>
    </row>
    <row r="9" spans="1:11" ht="1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">
      <c r="A10" s="95" t="s">
        <v>10</v>
      </c>
      <c r="B10" s="95"/>
      <c r="C10" s="95"/>
      <c r="D10" s="95"/>
      <c r="E10" s="95"/>
      <c r="F10" s="96" t="s">
        <v>11</v>
      </c>
      <c r="G10" s="96"/>
      <c r="H10" s="96" t="s">
        <v>12</v>
      </c>
      <c r="I10" s="96"/>
      <c r="J10" s="96" t="s">
        <v>13</v>
      </c>
      <c r="K10" s="96"/>
    </row>
    <row r="11" spans="1:11" ht="15">
      <c r="A11" s="95" t="s">
        <v>14</v>
      </c>
      <c r="B11" s="95"/>
      <c r="C11" s="95"/>
      <c r="D11" s="95"/>
      <c r="E11" s="95"/>
      <c r="F11" s="97">
        <v>93542.44</v>
      </c>
      <c r="G11" s="97"/>
      <c r="H11" s="98">
        <v>91839</v>
      </c>
      <c r="I11" s="98"/>
      <c r="J11" s="97">
        <v>1703.44</v>
      </c>
      <c r="K11" s="97"/>
    </row>
    <row r="12" spans="1:11" ht="15">
      <c r="A12" s="95" t="s">
        <v>15</v>
      </c>
      <c r="B12" s="95"/>
      <c r="C12" s="95"/>
      <c r="D12" s="95"/>
      <c r="E12" s="95"/>
      <c r="F12" s="97">
        <v>93542.44</v>
      </c>
      <c r="G12" s="97"/>
      <c r="H12" s="98">
        <v>91839</v>
      </c>
      <c r="I12" s="98"/>
      <c r="J12" s="97">
        <v>1703.44</v>
      </c>
      <c r="K12" s="97"/>
    </row>
    <row r="13" spans="1:11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5">
      <c r="A14" s="5" t="s">
        <v>16</v>
      </c>
      <c r="B14" s="5"/>
      <c r="C14" s="5"/>
      <c r="D14" s="94">
        <v>-613480.05</v>
      </c>
      <c r="E14" s="94"/>
      <c r="F14" s="5" t="s">
        <v>9</v>
      </c>
      <c r="G14" s="5"/>
      <c r="H14" s="5"/>
      <c r="I14" s="5"/>
      <c r="J14" s="5"/>
      <c r="K14" s="5"/>
    </row>
    <row r="15" spans="1:11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">
      <c r="A16" s="3" t="s">
        <v>17</v>
      </c>
      <c r="B16" s="5"/>
      <c r="C16" s="5"/>
      <c r="D16" s="5"/>
      <c r="E16" s="5"/>
      <c r="F16" s="5"/>
      <c r="G16" s="5"/>
      <c r="H16" s="94"/>
      <c r="I16" s="94"/>
      <c r="J16" s="5"/>
      <c r="K16" s="5"/>
    </row>
    <row r="17" spans="1:11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5">
      <c r="A18" s="95" t="s">
        <v>10</v>
      </c>
      <c r="B18" s="95"/>
      <c r="C18" s="95"/>
      <c r="D18" s="95"/>
      <c r="E18" s="95"/>
      <c r="F18" s="96" t="s">
        <v>11</v>
      </c>
      <c r="G18" s="96"/>
      <c r="H18" s="96" t="s">
        <v>12</v>
      </c>
      <c r="I18" s="96"/>
      <c r="J18" s="96" t="s">
        <v>13</v>
      </c>
      <c r="K18" s="96"/>
    </row>
    <row r="19" spans="1:11" ht="15">
      <c r="A19" s="95" t="s">
        <v>14</v>
      </c>
      <c r="B19" s="95"/>
      <c r="C19" s="95"/>
      <c r="D19" s="95"/>
      <c r="E19" s="95"/>
      <c r="F19" s="99">
        <v>525010.2</v>
      </c>
      <c r="G19" s="99"/>
      <c r="H19" s="97">
        <v>501553.23</v>
      </c>
      <c r="I19" s="97"/>
      <c r="J19" s="97">
        <v>23456.97</v>
      </c>
      <c r="K19" s="97"/>
    </row>
    <row r="20" spans="1:11" ht="15">
      <c r="A20" s="95" t="s">
        <v>15</v>
      </c>
      <c r="B20" s="95"/>
      <c r="C20" s="95"/>
      <c r="D20" s="95"/>
      <c r="E20" s="95"/>
      <c r="F20" s="99">
        <v>525010.2</v>
      </c>
      <c r="G20" s="99"/>
      <c r="H20" s="97">
        <v>501553.23</v>
      </c>
      <c r="I20" s="97"/>
      <c r="J20" s="97">
        <v>23456.97</v>
      </c>
      <c r="K20" s="97"/>
    </row>
    <row r="21" spans="1:11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0" ht="30" customHeight="1">
      <c r="A22" s="96" t="s">
        <v>18</v>
      </c>
      <c r="B22" s="96"/>
      <c r="C22" s="96"/>
      <c r="D22" s="96" t="s">
        <v>19</v>
      </c>
      <c r="E22" s="96"/>
      <c r="F22" s="96"/>
      <c r="G22" s="96"/>
      <c r="H22" s="96" t="s">
        <v>20</v>
      </c>
      <c r="I22" s="96"/>
      <c r="J22" s="88" t="s">
        <v>253</v>
      </c>
    </row>
    <row r="23" spans="1:10" ht="19.5" customHeight="1">
      <c r="A23" s="101" t="s">
        <v>21</v>
      </c>
      <c r="B23" s="101"/>
      <c r="C23" s="101"/>
      <c r="D23" s="101"/>
      <c r="E23" s="101"/>
      <c r="F23" s="101"/>
      <c r="G23" s="4"/>
      <c r="H23" s="97">
        <v>218606.54</v>
      </c>
      <c r="I23" s="97"/>
      <c r="J23" s="86">
        <f>H23/12/3105.1</f>
        <v>5.866867948428928</v>
      </c>
    </row>
    <row r="24" spans="1:10" ht="18.75" customHeight="1">
      <c r="A24" s="101" t="s">
        <v>22</v>
      </c>
      <c r="B24" s="101"/>
      <c r="C24" s="101"/>
      <c r="D24" s="101"/>
      <c r="E24" s="101"/>
      <c r="F24" s="101"/>
      <c r="G24" s="4"/>
      <c r="H24" s="97">
        <v>34141.35</v>
      </c>
      <c r="I24" s="97"/>
      <c r="J24" s="86">
        <f aca="true" t="shared" si="0" ref="J24:J72">H24/12/3105.1</f>
        <v>0.9162708125342178</v>
      </c>
    </row>
    <row r="25" spans="1:10" ht="30" customHeight="1">
      <c r="A25" s="102"/>
      <c r="B25" s="102"/>
      <c r="C25" s="102"/>
      <c r="D25" s="100" t="s">
        <v>23</v>
      </c>
      <c r="E25" s="100"/>
      <c r="F25" s="100"/>
      <c r="G25" s="100"/>
      <c r="H25" s="97">
        <v>16030.89</v>
      </c>
      <c r="I25" s="97"/>
      <c r="J25" s="86">
        <f t="shared" si="0"/>
        <v>0.43023010531061806</v>
      </c>
    </row>
    <row r="26" spans="1:10" ht="37.5" customHeight="1">
      <c r="A26" s="102"/>
      <c r="B26" s="102"/>
      <c r="C26" s="102"/>
      <c r="D26" s="100" t="s">
        <v>256</v>
      </c>
      <c r="E26" s="100"/>
      <c r="F26" s="100"/>
      <c r="G26" s="100"/>
      <c r="H26" s="97">
        <v>9406.45</v>
      </c>
      <c r="I26" s="97"/>
      <c r="J26" s="86">
        <f t="shared" si="0"/>
        <v>0.2524462443506919</v>
      </c>
    </row>
    <row r="27" spans="1:10" ht="17.25" customHeight="1">
      <c r="A27" s="102"/>
      <c r="B27" s="102"/>
      <c r="C27" s="102"/>
      <c r="D27" s="100" t="s">
        <v>24</v>
      </c>
      <c r="E27" s="100"/>
      <c r="F27" s="100"/>
      <c r="G27" s="100"/>
      <c r="H27" s="97">
        <v>8704.01</v>
      </c>
      <c r="I27" s="97"/>
      <c r="J27" s="86">
        <f t="shared" si="0"/>
        <v>0.233594462872908</v>
      </c>
    </row>
    <row r="28" spans="1:10" ht="18" customHeight="1">
      <c r="A28" s="101" t="s">
        <v>25</v>
      </c>
      <c r="B28" s="101"/>
      <c r="C28" s="101"/>
      <c r="D28" s="101"/>
      <c r="E28" s="101"/>
      <c r="F28" s="101"/>
      <c r="G28" s="4"/>
      <c r="H28" s="97">
        <v>5348.41</v>
      </c>
      <c r="I28" s="97"/>
      <c r="J28" s="86">
        <f t="shared" si="0"/>
        <v>0.14353831868002104</v>
      </c>
    </row>
    <row r="29" spans="1:10" ht="25.5" customHeight="1">
      <c r="A29" s="102"/>
      <c r="B29" s="102"/>
      <c r="C29" s="102"/>
      <c r="D29" s="100" t="s">
        <v>26</v>
      </c>
      <c r="E29" s="100"/>
      <c r="F29" s="100"/>
      <c r="G29" s="100"/>
      <c r="H29" s="97">
        <v>111.21</v>
      </c>
      <c r="I29" s="97"/>
      <c r="J29" s="86">
        <f t="shared" si="0"/>
        <v>0.002984605970822196</v>
      </c>
    </row>
    <row r="30" spans="1:10" ht="30.75" customHeight="1">
      <c r="A30" s="102"/>
      <c r="B30" s="102"/>
      <c r="C30" s="102"/>
      <c r="D30" s="100" t="s">
        <v>27</v>
      </c>
      <c r="E30" s="100"/>
      <c r="F30" s="100"/>
      <c r="G30" s="100"/>
      <c r="H30" s="99">
        <v>1634.1</v>
      </c>
      <c r="I30" s="99"/>
      <c r="J30" s="86">
        <f t="shared" si="0"/>
        <v>0.04385527036166307</v>
      </c>
    </row>
    <row r="31" spans="1:10" ht="18" customHeight="1">
      <c r="A31" s="102"/>
      <c r="B31" s="102"/>
      <c r="C31" s="102"/>
      <c r="D31" s="100" t="s">
        <v>28</v>
      </c>
      <c r="E31" s="100"/>
      <c r="F31" s="100"/>
      <c r="G31" s="100"/>
      <c r="H31" s="99">
        <v>3603.1</v>
      </c>
      <c r="I31" s="99"/>
      <c r="J31" s="86">
        <f t="shared" si="0"/>
        <v>0.09669844234753577</v>
      </c>
    </row>
    <row r="32" spans="1:10" ht="16.5" customHeight="1">
      <c r="A32" s="101" t="s">
        <v>29</v>
      </c>
      <c r="B32" s="101"/>
      <c r="C32" s="101"/>
      <c r="D32" s="101"/>
      <c r="E32" s="101"/>
      <c r="F32" s="101"/>
      <c r="G32" s="4"/>
      <c r="H32" s="97">
        <v>49319.39</v>
      </c>
      <c r="I32" s="97"/>
      <c r="J32" s="86">
        <f t="shared" si="0"/>
        <v>1.3236124977188066</v>
      </c>
    </row>
    <row r="33" spans="1:10" ht="28.5" customHeight="1">
      <c r="A33" s="102"/>
      <c r="B33" s="102"/>
      <c r="C33" s="102"/>
      <c r="D33" s="100" t="s">
        <v>30</v>
      </c>
      <c r="E33" s="100"/>
      <c r="F33" s="100"/>
      <c r="G33" s="100"/>
      <c r="H33" s="97">
        <v>12062.26</v>
      </c>
      <c r="I33" s="97"/>
      <c r="J33" s="86">
        <f t="shared" si="0"/>
        <v>0.32372172662179427</v>
      </c>
    </row>
    <row r="34" spans="1:10" ht="29.25" customHeight="1">
      <c r="A34" s="102"/>
      <c r="B34" s="102"/>
      <c r="C34" s="102"/>
      <c r="D34" s="100" t="s">
        <v>31</v>
      </c>
      <c r="E34" s="100"/>
      <c r="F34" s="100"/>
      <c r="G34" s="100"/>
      <c r="H34" s="97">
        <v>5514.65</v>
      </c>
      <c r="I34" s="97"/>
      <c r="J34" s="86">
        <f t="shared" si="0"/>
        <v>0.1479997960344809</v>
      </c>
    </row>
    <row r="35" spans="1:10" ht="28.5" customHeight="1">
      <c r="A35" s="102"/>
      <c r="B35" s="102"/>
      <c r="C35" s="102"/>
      <c r="D35" s="100" t="s">
        <v>32</v>
      </c>
      <c r="E35" s="100"/>
      <c r="F35" s="100"/>
      <c r="G35" s="100"/>
      <c r="H35" s="97">
        <v>4003.96</v>
      </c>
      <c r="I35" s="97"/>
      <c r="J35" s="86">
        <f t="shared" si="0"/>
        <v>0.1074565499769197</v>
      </c>
    </row>
    <row r="36" spans="1:10" ht="17.25" customHeight="1">
      <c r="A36" s="102"/>
      <c r="B36" s="102"/>
      <c r="C36" s="102"/>
      <c r="D36" s="100" t="s">
        <v>33</v>
      </c>
      <c r="E36" s="100"/>
      <c r="F36" s="100"/>
      <c r="G36" s="100"/>
      <c r="H36" s="97">
        <v>5820.06</v>
      </c>
      <c r="I36" s="97"/>
      <c r="J36" s="86">
        <f t="shared" si="0"/>
        <v>0.15619625776947604</v>
      </c>
    </row>
    <row r="37" spans="1:10" ht="30.75" customHeight="1">
      <c r="A37" s="102"/>
      <c r="B37" s="102"/>
      <c r="C37" s="102"/>
      <c r="D37" s="100" t="s">
        <v>254</v>
      </c>
      <c r="E37" s="100"/>
      <c r="F37" s="100"/>
      <c r="G37" s="100"/>
      <c r="H37" s="97">
        <v>7985.24</v>
      </c>
      <c r="I37" s="97"/>
      <c r="J37" s="86">
        <f t="shared" si="0"/>
        <v>0.21430442390475882</v>
      </c>
    </row>
    <row r="38" spans="1:10" ht="28.5" customHeight="1">
      <c r="A38" s="102"/>
      <c r="B38" s="102"/>
      <c r="C38" s="102"/>
      <c r="D38" s="100" t="s">
        <v>35</v>
      </c>
      <c r="E38" s="100"/>
      <c r="F38" s="100"/>
      <c r="G38" s="100"/>
      <c r="H38" s="97">
        <v>13933.22</v>
      </c>
      <c r="I38" s="97"/>
      <c r="J38" s="86">
        <f t="shared" si="0"/>
        <v>0.373933743411377</v>
      </c>
    </row>
    <row r="39" spans="1:10" ht="22.5" customHeight="1">
      <c r="A39" s="101" t="s">
        <v>36</v>
      </c>
      <c r="B39" s="101"/>
      <c r="C39" s="101"/>
      <c r="D39" s="101"/>
      <c r="E39" s="101"/>
      <c r="F39" s="101"/>
      <c r="G39" s="4"/>
      <c r="H39" s="97">
        <v>8876.56</v>
      </c>
      <c r="I39" s="97"/>
      <c r="J39" s="86">
        <f t="shared" si="0"/>
        <v>0.23822528528335102</v>
      </c>
    </row>
    <row r="40" spans="1:10" ht="17.25" customHeight="1">
      <c r="A40" s="102"/>
      <c r="B40" s="102"/>
      <c r="C40" s="102"/>
      <c r="D40" s="100" t="s">
        <v>37</v>
      </c>
      <c r="E40" s="100"/>
      <c r="F40" s="100"/>
      <c r="G40" s="100"/>
      <c r="H40" s="97">
        <v>8876.56</v>
      </c>
      <c r="I40" s="97"/>
      <c r="J40" s="86">
        <f t="shared" si="0"/>
        <v>0.23822528528335102</v>
      </c>
    </row>
    <row r="41" spans="1:10" ht="18.75" customHeight="1">
      <c r="A41" s="101" t="s">
        <v>97</v>
      </c>
      <c r="B41" s="101"/>
      <c r="C41" s="101"/>
      <c r="D41" s="101"/>
      <c r="E41" s="101"/>
      <c r="F41" s="101"/>
      <c r="G41" s="4"/>
      <c r="H41" s="97">
        <v>120920.83</v>
      </c>
      <c r="I41" s="97"/>
      <c r="J41" s="86">
        <f t="shared" si="0"/>
        <v>3.2452210342125323</v>
      </c>
    </row>
    <row r="42" spans="1:10" ht="15.75" customHeight="1">
      <c r="A42" s="102"/>
      <c r="B42" s="102"/>
      <c r="C42" s="102"/>
      <c r="D42" s="100" t="s">
        <v>39</v>
      </c>
      <c r="E42" s="100"/>
      <c r="F42" s="100"/>
      <c r="G42" s="100"/>
      <c r="H42" s="97">
        <v>5411.12</v>
      </c>
      <c r="I42" s="97"/>
      <c r="J42" s="86">
        <f t="shared" si="0"/>
        <v>0.14522130258821508</v>
      </c>
    </row>
    <row r="43" spans="1:10" ht="15.75" customHeight="1">
      <c r="A43" s="102"/>
      <c r="B43" s="102"/>
      <c r="C43" s="102"/>
      <c r="D43" s="100" t="s">
        <v>38</v>
      </c>
      <c r="E43" s="100"/>
      <c r="F43" s="100"/>
      <c r="G43" s="100"/>
      <c r="H43" s="97">
        <v>115509.71</v>
      </c>
      <c r="I43" s="97"/>
      <c r="J43" s="86">
        <f t="shared" si="0"/>
        <v>3.0999997316243175</v>
      </c>
    </row>
    <row r="44" spans="1:10" ht="16.5" customHeight="1">
      <c r="A44" s="101" t="s">
        <v>40</v>
      </c>
      <c r="B44" s="101"/>
      <c r="C44" s="101"/>
      <c r="D44" s="101"/>
      <c r="E44" s="101"/>
      <c r="F44" s="101"/>
      <c r="G44" s="4"/>
      <c r="H44" s="97">
        <v>6726.51</v>
      </c>
      <c r="I44" s="97"/>
      <c r="J44" s="86">
        <f t="shared" si="0"/>
        <v>0.18052317155647163</v>
      </c>
    </row>
    <row r="45" spans="1:10" ht="17.25" customHeight="1">
      <c r="A45" s="101" t="s">
        <v>75</v>
      </c>
      <c r="B45" s="101"/>
      <c r="C45" s="101"/>
      <c r="D45" s="101"/>
      <c r="E45" s="101"/>
      <c r="F45" s="101"/>
      <c r="G45" s="4"/>
      <c r="H45" s="97">
        <v>2782.04</v>
      </c>
      <c r="I45" s="97"/>
      <c r="J45" s="86">
        <f t="shared" si="0"/>
        <v>0.07466318851781478</v>
      </c>
    </row>
    <row r="46" spans="1:10" ht="27" customHeight="1">
      <c r="A46" s="102"/>
      <c r="B46" s="102"/>
      <c r="C46" s="102"/>
      <c r="D46" s="100" t="s">
        <v>75</v>
      </c>
      <c r="E46" s="100"/>
      <c r="F46" s="100"/>
      <c r="G46" s="100"/>
      <c r="H46" s="97">
        <v>2782.04</v>
      </c>
      <c r="I46" s="97"/>
      <c r="J46" s="86">
        <f t="shared" si="0"/>
        <v>0.07466318851781478</v>
      </c>
    </row>
    <row r="47" spans="1:10" ht="18.75" customHeight="1">
      <c r="A47" s="101" t="s">
        <v>41</v>
      </c>
      <c r="B47" s="101"/>
      <c r="C47" s="101"/>
      <c r="D47" s="101"/>
      <c r="E47" s="101"/>
      <c r="F47" s="101"/>
      <c r="G47" s="4"/>
      <c r="H47" s="97">
        <v>3944.47</v>
      </c>
      <c r="I47" s="97"/>
      <c r="J47" s="86">
        <f t="shared" si="0"/>
        <v>0.10585998303865683</v>
      </c>
    </row>
    <row r="48" spans="1:10" ht="18" customHeight="1">
      <c r="A48" s="102"/>
      <c r="B48" s="102"/>
      <c r="C48" s="102"/>
      <c r="D48" s="100" t="s">
        <v>42</v>
      </c>
      <c r="E48" s="100"/>
      <c r="F48" s="100"/>
      <c r="G48" s="100"/>
      <c r="H48" s="97">
        <v>2663.85</v>
      </c>
      <c r="I48" s="97"/>
      <c r="J48" s="86">
        <f t="shared" si="0"/>
        <v>0.07149125632024733</v>
      </c>
    </row>
    <row r="49" spans="1:10" ht="18" customHeight="1">
      <c r="A49" s="102"/>
      <c r="B49" s="102"/>
      <c r="C49" s="102"/>
      <c r="D49" s="100" t="s">
        <v>43</v>
      </c>
      <c r="E49" s="100"/>
      <c r="F49" s="100"/>
      <c r="G49" s="100"/>
      <c r="H49" s="97">
        <v>1280.62</v>
      </c>
      <c r="I49" s="97"/>
      <c r="J49" s="86">
        <f t="shared" si="0"/>
        <v>0.034368726718409494</v>
      </c>
    </row>
    <row r="50" spans="1:10" ht="17.25" customHeight="1">
      <c r="A50" s="101" t="s">
        <v>98</v>
      </c>
      <c r="B50" s="101"/>
      <c r="C50" s="101"/>
      <c r="D50" s="101"/>
      <c r="E50" s="101"/>
      <c r="F50" s="101"/>
      <c r="G50" s="4"/>
      <c r="H50" s="99">
        <v>52060.3</v>
      </c>
      <c r="I50" s="99"/>
      <c r="J50" s="86">
        <f t="shared" si="0"/>
        <v>1.3971718570523763</v>
      </c>
    </row>
    <row r="51" spans="1:10" ht="27.75" customHeight="1">
      <c r="A51" s="101" t="s">
        <v>66</v>
      </c>
      <c r="B51" s="101"/>
      <c r="C51" s="101"/>
      <c r="D51" s="101"/>
      <c r="E51" s="101"/>
      <c r="F51" s="101"/>
      <c r="G51" s="4"/>
      <c r="H51" s="99">
        <v>52060.3</v>
      </c>
      <c r="I51" s="99"/>
      <c r="J51" s="86">
        <f t="shared" si="0"/>
        <v>1.3971718570523763</v>
      </c>
    </row>
    <row r="52" spans="1:10" ht="19.5" customHeight="1">
      <c r="A52" s="101" t="s">
        <v>85</v>
      </c>
      <c r="B52" s="101"/>
      <c r="C52" s="101"/>
      <c r="D52" s="101"/>
      <c r="E52" s="101"/>
      <c r="F52" s="101"/>
      <c r="G52" s="4"/>
      <c r="H52" s="97">
        <v>9184.84</v>
      </c>
      <c r="I52" s="97"/>
      <c r="J52" s="86">
        <f t="shared" si="0"/>
        <v>0.24649877083937177</v>
      </c>
    </row>
    <row r="53" spans="1:10" ht="18" customHeight="1">
      <c r="A53" s="102"/>
      <c r="B53" s="102"/>
      <c r="C53" s="102"/>
      <c r="D53" s="100" t="s">
        <v>64</v>
      </c>
      <c r="E53" s="100"/>
      <c r="F53" s="100"/>
      <c r="G53" s="100"/>
      <c r="H53" s="99">
        <v>272.6</v>
      </c>
      <c r="I53" s="99"/>
      <c r="J53" s="86">
        <f t="shared" si="0"/>
        <v>0.007315921119019249</v>
      </c>
    </row>
    <row r="54" spans="1:10" ht="15" customHeight="1">
      <c r="A54" s="102"/>
      <c r="B54" s="102"/>
      <c r="C54" s="102"/>
      <c r="D54" s="100" t="s">
        <v>65</v>
      </c>
      <c r="E54" s="100"/>
      <c r="F54" s="100"/>
      <c r="G54" s="100"/>
      <c r="H54" s="97">
        <v>1635.17</v>
      </c>
      <c r="I54" s="97"/>
      <c r="J54" s="86">
        <f t="shared" si="0"/>
        <v>0.0438839865597458</v>
      </c>
    </row>
    <row r="55" spans="1:10" ht="14.25" customHeight="1">
      <c r="A55" s="102"/>
      <c r="B55" s="102"/>
      <c r="C55" s="102"/>
      <c r="D55" s="100" t="s">
        <v>87</v>
      </c>
      <c r="E55" s="100"/>
      <c r="F55" s="100"/>
      <c r="G55" s="100"/>
      <c r="H55" s="99">
        <v>256.6</v>
      </c>
      <c r="I55" s="99"/>
      <c r="J55" s="86">
        <f t="shared" si="0"/>
        <v>0.006886520026193468</v>
      </c>
    </row>
    <row r="56" spans="1:10" ht="27.75" customHeight="1">
      <c r="A56" s="102"/>
      <c r="B56" s="102"/>
      <c r="C56" s="102"/>
      <c r="D56" s="100" t="s">
        <v>49</v>
      </c>
      <c r="E56" s="100"/>
      <c r="F56" s="100"/>
      <c r="G56" s="100"/>
      <c r="H56" s="99">
        <v>7020.5</v>
      </c>
      <c r="I56" s="99"/>
      <c r="J56" s="86">
        <f t="shared" si="0"/>
        <v>0.18841314826146233</v>
      </c>
    </row>
    <row r="57" spans="1:10" ht="27.75" customHeight="1">
      <c r="A57" s="101" t="s">
        <v>99</v>
      </c>
      <c r="B57" s="101"/>
      <c r="C57" s="101"/>
      <c r="D57" s="101"/>
      <c r="E57" s="101"/>
      <c r="F57" s="101"/>
      <c r="G57" s="4"/>
      <c r="H57" s="98">
        <v>74647</v>
      </c>
      <c r="I57" s="98"/>
      <c r="J57" s="86">
        <f t="shared" si="0"/>
        <v>2.0033439610103807</v>
      </c>
    </row>
    <row r="58" spans="1:10" ht="27.75" customHeight="1">
      <c r="A58" s="102"/>
      <c r="B58" s="102"/>
      <c r="C58" s="102"/>
      <c r="D58" s="100" t="s">
        <v>52</v>
      </c>
      <c r="E58" s="100"/>
      <c r="F58" s="100"/>
      <c r="G58" s="100"/>
      <c r="H58" s="98">
        <v>6568</v>
      </c>
      <c r="I58" s="98"/>
      <c r="J58" s="86">
        <f t="shared" si="0"/>
        <v>0.17626914860498322</v>
      </c>
    </row>
    <row r="59" spans="1:10" ht="15">
      <c r="A59" s="102"/>
      <c r="B59" s="102"/>
      <c r="C59" s="102"/>
      <c r="D59" s="100" t="s">
        <v>53</v>
      </c>
      <c r="E59" s="100"/>
      <c r="F59" s="100"/>
      <c r="G59" s="100"/>
      <c r="H59" s="98">
        <v>655</v>
      </c>
      <c r="I59" s="98"/>
      <c r="J59" s="86">
        <f t="shared" si="0"/>
        <v>0.01757860723755542</v>
      </c>
    </row>
    <row r="60" spans="1:10" ht="15.75" customHeight="1">
      <c r="A60" s="102"/>
      <c r="B60" s="102"/>
      <c r="C60" s="102"/>
      <c r="D60" s="100" t="s">
        <v>54</v>
      </c>
      <c r="E60" s="100"/>
      <c r="F60" s="100"/>
      <c r="G60" s="100"/>
      <c r="H60" s="98">
        <v>12953</v>
      </c>
      <c r="I60" s="98"/>
      <c r="J60" s="86">
        <f t="shared" si="0"/>
        <v>0.3476270222107716</v>
      </c>
    </row>
    <row r="61" spans="1:10" ht="13.5" customHeight="1">
      <c r="A61" s="102"/>
      <c r="B61" s="102"/>
      <c r="C61" s="102"/>
      <c r="D61" s="100" t="s">
        <v>55</v>
      </c>
      <c r="E61" s="100"/>
      <c r="F61" s="100"/>
      <c r="G61" s="100"/>
      <c r="H61" s="98">
        <v>1768</v>
      </c>
      <c r="I61" s="98"/>
      <c r="J61" s="86">
        <f t="shared" si="0"/>
        <v>0.04744882075724883</v>
      </c>
    </row>
    <row r="62" spans="1:10" ht="26.25" customHeight="1">
      <c r="A62" s="102"/>
      <c r="B62" s="102"/>
      <c r="C62" s="102"/>
      <c r="D62" s="100" t="s">
        <v>56</v>
      </c>
      <c r="E62" s="100"/>
      <c r="F62" s="100"/>
      <c r="G62" s="100"/>
      <c r="H62" s="98">
        <v>32700</v>
      </c>
      <c r="I62" s="98"/>
      <c r="J62" s="86">
        <f t="shared" si="0"/>
        <v>0.8775884834626905</v>
      </c>
    </row>
    <row r="63" spans="1:10" ht="17.25" customHeight="1">
      <c r="A63" s="102"/>
      <c r="B63" s="102"/>
      <c r="C63" s="102"/>
      <c r="D63" s="100" t="s">
        <v>57</v>
      </c>
      <c r="E63" s="100"/>
      <c r="F63" s="100"/>
      <c r="G63" s="100"/>
      <c r="H63" s="98">
        <v>20003</v>
      </c>
      <c r="I63" s="98"/>
      <c r="J63" s="86">
        <f t="shared" si="0"/>
        <v>0.5368318787371315</v>
      </c>
    </row>
    <row r="64" spans="1:10" ht="31.5" customHeight="1">
      <c r="A64" s="101" t="s">
        <v>100</v>
      </c>
      <c r="B64" s="101"/>
      <c r="C64" s="101"/>
      <c r="D64" s="101"/>
      <c r="E64" s="101"/>
      <c r="F64" s="101"/>
      <c r="G64" s="4"/>
      <c r="H64" s="97">
        <v>5155.78</v>
      </c>
      <c r="I64" s="97"/>
      <c r="J64" s="86">
        <f t="shared" si="0"/>
        <v>0.13836859789808165</v>
      </c>
    </row>
    <row r="65" spans="1:10" ht="18" customHeight="1">
      <c r="A65" s="102"/>
      <c r="B65" s="102"/>
      <c r="C65" s="102"/>
      <c r="D65" s="100" t="s">
        <v>82</v>
      </c>
      <c r="E65" s="100"/>
      <c r="F65" s="100"/>
      <c r="G65" s="100"/>
      <c r="H65" s="97">
        <v>1430.44</v>
      </c>
      <c r="I65" s="97"/>
      <c r="J65" s="86">
        <f t="shared" si="0"/>
        <v>0.03838953120135691</v>
      </c>
    </row>
    <row r="66" spans="1:10" ht="14.25" customHeight="1">
      <c r="A66" s="104" t="s">
        <v>83</v>
      </c>
      <c r="B66" s="105"/>
      <c r="C66" s="105"/>
      <c r="D66" s="105"/>
      <c r="E66" s="105"/>
      <c r="F66" s="105"/>
      <c r="G66" s="106"/>
      <c r="H66" s="97">
        <v>487.34</v>
      </c>
      <c r="I66" s="97"/>
      <c r="J66" s="86">
        <f t="shared" si="0"/>
        <v>0.013079020536107265</v>
      </c>
    </row>
    <row r="67" spans="1:10" ht="23.25" customHeight="1">
      <c r="A67" s="102"/>
      <c r="B67" s="102"/>
      <c r="C67" s="102"/>
      <c r="D67" s="100" t="s">
        <v>62</v>
      </c>
      <c r="E67" s="100"/>
      <c r="F67" s="100"/>
      <c r="G67" s="100"/>
      <c r="H67" s="98">
        <v>698</v>
      </c>
      <c r="I67" s="98"/>
      <c r="J67" s="86">
        <f t="shared" si="0"/>
        <v>0.018732622674524708</v>
      </c>
    </row>
    <row r="68" spans="1:10" ht="37.5" customHeight="1">
      <c r="A68" s="102"/>
      <c r="B68" s="102"/>
      <c r="C68" s="102"/>
      <c r="D68" s="100" t="s">
        <v>63</v>
      </c>
      <c r="E68" s="100"/>
      <c r="F68" s="100"/>
      <c r="G68" s="100"/>
      <c r="H68" s="98">
        <v>2540</v>
      </c>
      <c r="I68" s="98"/>
      <c r="J68" s="86">
        <f t="shared" si="0"/>
        <v>0.06816742348609277</v>
      </c>
    </row>
    <row r="69" spans="1:10" ht="27.75" customHeight="1">
      <c r="A69" s="101" t="s">
        <v>88</v>
      </c>
      <c r="B69" s="101"/>
      <c r="C69" s="101"/>
      <c r="D69" s="101"/>
      <c r="E69" s="101"/>
      <c r="F69" s="101"/>
      <c r="G69" s="4"/>
      <c r="H69" s="97">
        <v>9315.55</v>
      </c>
      <c r="I69" s="97"/>
      <c r="J69" s="86">
        <f t="shared" si="0"/>
        <v>0.25000670939207537</v>
      </c>
    </row>
    <row r="70" spans="1:10" ht="27.75" customHeight="1">
      <c r="A70" s="102"/>
      <c r="B70" s="102"/>
      <c r="C70" s="102"/>
      <c r="D70" s="100" t="s">
        <v>90</v>
      </c>
      <c r="E70" s="100"/>
      <c r="F70" s="100"/>
      <c r="G70" s="100"/>
      <c r="H70" s="97">
        <v>6480.34</v>
      </c>
      <c r="I70" s="97"/>
      <c r="J70" s="86">
        <f t="shared" si="0"/>
        <v>0.17391656736766395</v>
      </c>
    </row>
    <row r="71" spans="1:10" ht="15.75" customHeight="1">
      <c r="A71" s="102"/>
      <c r="B71" s="102"/>
      <c r="C71" s="102"/>
      <c r="D71" s="100" t="s">
        <v>91</v>
      </c>
      <c r="E71" s="100"/>
      <c r="F71" s="100"/>
      <c r="G71" s="100"/>
      <c r="H71" s="97">
        <v>1622.21</v>
      </c>
      <c r="I71" s="97"/>
      <c r="J71" s="86">
        <f t="shared" si="0"/>
        <v>0.043536171674556916</v>
      </c>
    </row>
    <row r="72" spans="1:10" ht="17.25" customHeight="1">
      <c r="A72" s="102"/>
      <c r="B72" s="102"/>
      <c r="C72" s="102"/>
      <c r="D72" s="100" t="s">
        <v>59</v>
      </c>
      <c r="E72" s="100"/>
      <c r="F72" s="100"/>
      <c r="G72" s="100"/>
      <c r="H72" s="98">
        <v>123</v>
      </c>
      <c r="I72" s="98"/>
      <c r="J72" s="86">
        <f t="shared" si="0"/>
        <v>0.0033010209010981935</v>
      </c>
    </row>
    <row r="73" spans="1:10" ht="13.5" customHeight="1">
      <c r="A73" s="102"/>
      <c r="B73" s="102"/>
      <c r="C73" s="102"/>
      <c r="D73" s="100" t="s">
        <v>60</v>
      </c>
      <c r="E73" s="100"/>
      <c r="F73" s="100"/>
      <c r="G73" s="100"/>
      <c r="H73" s="98">
        <v>1090</v>
      </c>
      <c r="I73" s="98"/>
      <c r="J73" s="86">
        <f aca="true" t="shared" si="1" ref="J73:J90">H73/12/3105.1</f>
        <v>0.029252949448756345</v>
      </c>
    </row>
    <row r="74" spans="1:10" ht="29.25" customHeight="1">
      <c r="A74" s="101" t="s">
        <v>101</v>
      </c>
      <c r="B74" s="101"/>
      <c r="C74" s="101"/>
      <c r="D74" s="101"/>
      <c r="E74" s="101"/>
      <c r="F74" s="101"/>
      <c r="G74" s="4"/>
      <c r="H74" s="97">
        <v>9638.75</v>
      </c>
      <c r="I74" s="97"/>
      <c r="J74" s="86">
        <f t="shared" si="1"/>
        <v>0.25868061146715615</v>
      </c>
    </row>
    <row r="75" spans="1:10" ht="21" customHeight="1">
      <c r="A75" s="103" t="s">
        <v>76</v>
      </c>
      <c r="B75" s="103"/>
      <c r="C75" s="103"/>
      <c r="D75" s="103"/>
      <c r="E75" s="103"/>
      <c r="F75" s="103"/>
      <c r="G75" s="4"/>
      <c r="H75" s="97">
        <v>6300.35</v>
      </c>
      <c r="I75" s="97"/>
      <c r="J75" s="86">
        <f t="shared" si="1"/>
        <v>0.16908607344905693</v>
      </c>
    </row>
    <row r="76" spans="1:10" ht="15">
      <c r="A76" s="103" t="s">
        <v>80</v>
      </c>
      <c r="B76" s="103"/>
      <c r="C76" s="103"/>
      <c r="D76" s="103"/>
      <c r="E76" s="103"/>
      <c r="F76" s="103"/>
      <c r="G76" s="4"/>
      <c r="H76" s="99">
        <v>3338.4</v>
      </c>
      <c r="I76" s="99"/>
      <c r="J76" s="86">
        <f t="shared" si="1"/>
        <v>0.08959453801809926</v>
      </c>
    </row>
    <row r="77" spans="1:10" ht="29.25" customHeight="1">
      <c r="A77" s="101" t="s">
        <v>102</v>
      </c>
      <c r="B77" s="101"/>
      <c r="C77" s="101"/>
      <c r="D77" s="101"/>
      <c r="E77" s="101"/>
      <c r="F77" s="101"/>
      <c r="G77" s="4"/>
      <c r="H77" s="98">
        <v>12304</v>
      </c>
      <c r="I77" s="98"/>
      <c r="J77" s="86">
        <f t="shared" si="1"/>
        <v>0.33020944038302574</v>
      </c>
    </row>
    <row r="78" spans="1:10" ht="15" customHeight="1">
      <c r="A78" s="102"/>
      <c r="B78" s="102"/>
      <c r="C78" s="102"/>
      <c r="D78" s="100" t="s">
        <v>67</v>
      </c>
      <c r="E78" s="100"/>
      <c r="F78" s="100"/>
      <c r="G78" s="100"/>
      <c r="H78" s="98">
        <v>12304</v>
      </c>
      <c r="I78" s="98"/>
      <c r="J78" s="86">
        <f t="shared" si="1"/>
        <v>0.33020944038302574</v>
      </c>
    </row>
    <row r="79" spans="1:10" ht="26.25" customHeight="1">
      <c r="A79" s="101" t="s">
        <v>103</v>
      </c>
      <c r="B79" s="101"/>
      <c r="C79" s="101"/>
      <c r="D79" s="101"/>
      <c r="E79" s="101"/>
      <c r="F79" s="101"/>
      <c r="G79" s="4"/>
      <c r="H79" s="98">
        <v>3900</v>
      </c>
      <c r="I79" s="98"/>
      <c r="J79" s="86">
        <f t="shared" si="1"/>
        <v>0.10466651637628419</v>
      </c>
    </row>
    <row r="80" spans="1:10" ht="17.25" customHeight="1">
      <c r="A80" s="102"/>
      <c r="B80" s="102"/>
      <c r="C80" s="102"/>
      <c r="D80" s="100" t="s">
        <v>69</v>
      </c>
      <c r="E80" s="100"/>
      <c r="F80" s="100"/>
      <c r="G80" s="100"/>
      <c r="H80" s="98">
        <v>3900</v>
      </c>
      <c r="I80" s="98"/>
      <c r="J80" s="86">
        <f t="shared" si="1"/>
        <v>0.10466651637628419</v>
      </c>
    </row>
    <row r="81" spans="1:10" ht="21.75" customHeight="1">
      <c r="A81" s="101" t="s">
        <v>104</v>
      </c>
      <c r="B81" s="101"/>
      <c r="C81" s="101"/>
      <c r="D81" s="101"/>
      <c r="E81" s="101"/>
      <c r="F81" s="101"/>
      <c r="G81" s="4"/>
      <c r="H81" s="97">
        <v>5089.27</v>
      </c>
      <c r="I81" s="97"/>
      <c r="J81" s="86">
        <f t="shared" si="1"/>
        <v>0.13658363123034148</v>
      </c>
    </row>
    <row r="82" spans="1:10" ht="15.75" customHeight="1">
      <c r="A82" s="102"/>
      <c r="B82" s="102"/>
      <c r="C82" s="102"/>
      <c r="D82" s="100" t="s">
        <v>46</v>
      </c>
      <c r="E82" s="100"/>
      <c r="F82" s="100"/>
      <c r="G82" s="100"/>
      <c r="H82" s="97">
        <v>496.27</v>
      </c>
      <c r="I82" s="97"/>
      <c r="J82" s="86">
        <f t="shared" si="1"/>
        <v>0.013318680021040653</v>
      </c>
    </row>
    <row r="83" spans="1:10" ht="14.25" customHeight="1">
      <c r="A83" s="102"/>
      <c r="B83" s="102"/>
      <c r="C83" s="102"/>
      <c r="D83" s="100" t="s">
        <v>47</v>
      </c>
      <c r="E83" s="100"/>
      <c r="F83" s="100"/>
      <c r="G83" s="100"/>
      <c r="H83" s="98">
        <v>4593</v>
      </c>
      <c r="I83" s="98"/>
      <c r="J83" s="86">
        <f t="shared" si="1"/>
        <v>0.12326495120930084</v>
      </c>
    </row>
    <row r="84" spans="1:10" ht="18.75" customHeight="1">
      <c r="A84" s="101" t="s">
        <v>70</v>
      </c>
      <c r="B84" s="101"/>
      <c r="C84" s="101"/>
      <c r="D84" s="101"/>
      <c r="E84" s="101"/>
      <c r="F84" s="101"/>
      <c r="G84" s="4"/>
      <c r="H84" s="97">
        <v>49393.51</v>
      </c>
      <c r="I84" s="97"/>
      <c r="J84" s="86">
        <f t="shared" si="1"/>
        <v>1.3256016982813221</v>
      </c>
    </row>
    <row r="85" spans="1:10" ht="17.25" customHeight="1">
      <c r="A85" s="101" t="s">
        <v>71</v>
      </c>
      <c r="B85" s="101"/>
      <c r="C85" s="101"/>
      <c r="D85" s="101"/>
      <c r="E85" s="101"/>
      <c r="F85" s="101"/>
      <c r="G85" s="4"/>
      <c r="H85" s="97">
        <v>21933.69</v>
      </c>
      <c r="I85" s="97"/>
      <c r="J85" s="86">
        <f t="shared" si="1"/>
        <v>0.5886469034813694</v>
      </c>
    </row>
    <row r="86" spans="1:10" ht="14.25" customHeight="1">
      <c r="A86" s="101" t="s">
        <v>72</v>
      </c>
      <c r="B86" s="101"/>
      <c r="C86" s="101"/>
      <c r="D86" s="101"/>
      <c r="E86" s="101"/>
      <c r="F86" s="101"/>
      <c r="G86" s="4"/>
      <c r="H86" s="97">
        <v>27459.82</v>
      </c>
      <c r="I86" s="97"/>
      <c r="J86" s="86">
        <f t="shared" si="1"/>
        <v>0.7369547947999527</v>
      </c>
    </row>
    <row r="87" spans="1:10" ht="37.5" customHeight="1">
      <c r="A87" s="101" t="s">
        <v>73</v>
      </c>
      <c r="B87" s="101"/>
      <c r="C87" s="101"/>
      <c r="D87" s="101"/>
      <c r="E87" s="101"/>
      <c r="F87" s="101"/>
      <c r="G87" s="4"/>
      <c r="H87" s="98">
        <v>118937</v>
      </c>
      <c r="I87" s="98"/>
      <c r="J87" s="86">
        <f t="shared" si="1"/>
        <v>3.1919798610887464</v>
      </c>
    </row>
    <row r="88" spans="1:10" ht="18" customHeight="1">
      <c r="A88" s="101" t="s">
        <v>93</v>
      </c>
      <c r="B88" s="101"/>
      <c r="C88" s="101"/>
      <c r="D88" s="101"/>
      <c r="E88" s="101"/>
      <c r="F88" s="101"/>
      <c r="G88" s="4"/>
      <c r="H88" s="97">
        <v>59839.29</v>
      </c>
      <c r="I88" s="97"/>
      <c r="J88" s="86">
        <f t="shared" si="1"/>
        <v>1.6059410324949277</v>
      </c>
    </row>
    <row r="89" spans="1:10" ht="18" customHeight="1">
      <c r="A89" s="101" t="s">
        <v>92</v>
      </c>
      <c r="B89" s="101"/>
      <c r="C89" s="101"/>
      <c r="D89" s="101"/>
      <c r="E89" s="101"/>
      <c r="F89" s="101"/>
      <c r="G89" s="4"/>
      <c r="H89" s="97">
        <v>10035.45</v>
      </c>
      <c r="I89" s="97"/>
      <c r="J89" s="86">
        <f t="shared" si="1"/>
        <v>0.2693270748124054</v>
      </c>
    </row>
    <row r="90" spans="1:10" ht="21" customHeight="1">
      <c r="A90" s="101" t="s">
        <v>74</v>
      </c>
      <c r="B90" s="101"/>
      <c r="C90" s="101"/>
      <c r="D90" s="101"/>
      <c r="E90" s="101"/>
      <c r="F90" s="101"/>
      <c r="G90" s="4"/>
      <c r="H90" s="97">
        <v>49062.26</v>
      </c>
      <c r="I90" s="97"/>
      <c r="J90" s="86">
        <f t="shared" si="1"/>
        <v>1.3167117537814135</v>
      </c>
    </row>
    <row r="91" spans="1:10" ht="20.25" customHeight="1">
      <c r="A91" s="107" t="s">
        <v>94</v>
      </c>
      <c r="B91" s="107"/>
      <c r="C91" s="107"/>
      <c r="D91" s="108">
        <v>574959.05</v>
      </c>
      <c r="E91" s="108"/>
      <c r="F91" s="108"/>
      <c r="G91" s="108"/>
      <c r="H91" s="108"/>
      <c r="I91" s="108"/>
      <c r="J91" s="87"/>
    </row>
    <row r="92" spans="1:9" ht="15">
      <c r="A92" s="5"/>
      <c r="B92" s="5"/>
      <c r="C92" s="5"/>
      <c r="D92" s="94"/>
      <c r="E92" s="94"/>
      <c r="F92" s="5"/>
      <c r="G92" s="5"/>
      <c r="H92" s="5"/>
      <c r="I92" s="5"/>
    </row>
    <row r="93" spans="1:9" ht="15">
      <c r="A93" s="5"/>
      <c r="B93" s="5"/>
      <c r="C93" s="5"/>
      <c r="D93" s="5"/>
      <c r="E93" s="5"/>
      <c r="F93" s="5"/>
      <c r="G93" s="5"/>
      <c r="H93" s="5"/>
      <c r="I93" s="5"/>
    </row>
    <row r="94" spans="1:9" ht="15">
      <c r="A94" s="93" t="s">
        <v>95</v>
      </c>
      <c r="B94" s="93"/>
      <c r="C94" s="5"/>
      <c r="D94" s="5"/>
      <c r="E94" s="5"/>
      <c r="F94" s="5"/>
      <c r="G94" s="5"/>
      <c r="H94" s="5" t="s">
        <v>96</v>
      </c>
      <c r="I94" s="5"/>
    </row>
    <row r="95" spans="1:9" ht="15">
      <c r="A95" s="5" t="s">
        <v>0</v>
      </c>
      <c r="B95" s="5"/>
      <c r="C95" s="5"/>
      <c r="D95" s="5"/>
      <c r="E95" s="5"/>
      <c r="F95" s="5"/>
      <c r="G95" s="5"/>
      <c r="H95" s="5"/>
      <c r="I95" s="5"/>
    </row>
    <row r="96" spans="1:9" ht="15">
      <c r="A96" s="5"/>
      <c r="B96" s="5"/>
      <c r="C96" s="5"/>
      <c r="D96" s="5"/>
      <c r="E96" s="5"/>
      <c r="F96" s="5"/>
      <c r="G96" s="5"/>
      <c r="H96" s="5"/>
      <c r="I96" s="5"/>
    </row>
    <row r="97" spans="1:9" ht="15">
      <c r="A97" s="5"/>
      <c r="B97" s="5"/>
      <c r="C97" s="5"/>
      <c r="D97" s="5"/>
      <c r="E97" s="5"/>
      <c r="F97" s="5"/>
      <c r="G97" s="5"/>
      <c r="H97" s="5"/>
      <c r="I97" s="5"/>
    </row>
    <row r="98" spans="1:9" ht="15">
      <c r="A98" s="5"/>
      <c r="B98" s="5"/>
      <c r="C98" s="5"/>
      <c r="D98" s="5"/>
      <c r="E98" s="5"/>
      <c r="F98" s="5"/>
      <c r="G98" s="5"/>
      <c r="H98" s="93"/>
      <c r="I98" s="93"/>
    </row>
    <row r="99" spans="14:22" ht="15">
      <c r="N99" s="5"/>
      <c r="O99" s="5"/>
      <c r="P99" s="5"/>
      <c r="Q99" s="5"/>
      <c r="R99" s="5"/>
      <c r="S99" s="5"/>
      <c r="T99" s="5"/>
      <c r="U99" s="5"/>
      <c r="V99" s="5"/>
    </row>
    <row r="100" spans="14:22" ht="15">
      <c r="N100" s="109"/>
      <c r="O100" s="109"/>
      <c r="P100" s="109"/>
      <c r="Q100" s="109"/>
      <c r="R100" s="109"/>
      <c r="S100" s="109"/>
      <c r="T100" s="109"/>
      <c r="U100" s="109"/>
      <c r="V100" s="109"/>
    </row>
  </sheetData>
  <sheetProtection/>
  <mergeCells count="214">
    <mergeCell ref="A66:G66"/>
    <mergeCell ref="A91:C91"/>
    <mergeCell ref="D91:I91"/>
    <mergeCell ref="D92:E92"/>
    <mergeCell ref="A94:B94"/>
    <mergeCell ref="H98:I98"/>
    <mergeCell ref="N100:V100"/>
    <mergeCell ref="A84:F84"/>
    <mergeCell ref="H84:I84"/>
    <mergeCell ref="A85:F85"/>
    <mergeCell ref="H85:I85"/>
    <mergeCell ref="A86:F86"/>
    <mergeCell ref="H86:I86"/>
    <mergeCell ref="A89:F89"/>
    <mergeCell ref="H89:I89"/>
    <mergeCell ref="A90:F90"/>
    <mergeCell ref="H90:I90"/>
    <mergeCell ref="A87:F87"/>
    <mergeCell ref="H87:I87"/>
    <mergeCell ref="A88:F88"/>
    <mergeCell ref="H88:I88"/>
    <mergeCell ref="D73:G73"/>
    <mergeCell ref="H73:I73"/>
    <mergeCell ref="A74:F74"/>
    <mergeCell ref="A67:C67"/>
    <mergeCell ref="D67:G67"/>
    <mergeCell ref="H67:I67"/>
    <mergeCell ref="A68:C68"/>
    <mergeCell ref="D68:G68"/>
    <mergeCell ref="H68:I68"/>
    <mergeCell ref="A76:F76"/>
    <mergeCell ref="H76:I76"/>
    <mergeCell ref="A77:F77"/>
    <mergeCell ref="H77:I77"/>
    <mergeCell ref="H45:I45"/>
    <mergeCell ref="A56:C56"/>
    <mergeCell ref="D56:G56"/>
    <mergeCell ref="H56:I56"/>
    <mergeCell ref="A55:C55"/>
    <mergeCell ref="D55:G55"/>
    <mergeCell ref="H55:I55"/>
    <mergeCell ref="A53:C53"/>
    <mergeCell ref="D53:G53"/>
    <mergeCell ref="H53:I53"/>
    <mergeCell ref="A54:C54"/>
    <mergeCell ref="D54:G54"/>
    <mergeCell ref="H54:I54"/>
    <mergeCell ref="A47:F47"/>
    <mergeCell ref="H47:I47"/>
    <mergeCell ref="A48:C48"/>
    <mergeCell ref="D48:G48"/>
    <mergeCell ref="H48:I48"/>
    <mergeCell ref="A49:C49"/>
    <mergeCell ref="D49:G49"/>
    <mergeCell ref="H49:I49"/>
    <mergeCell ref="A52:F52"/>
    <mergeCell ref="H52:I52"/>
    <mergeCell ref="A33:C33"/>
    <mergeCell ref="D33:G33"/>
    <mergeCell ref="H33:I33"/>
    <mergeCell ref="A50:F50"/>
    <mergeCell ref="H50:I50"/>
    <mergeCell ref="A51:F51"/>
    <mergeCell ref="H51:I51"/>
    <mergeCell ref="A40:C40"/>
    <mergeCell ref="D40:G40"/>
    <mergeCell ref="H40:I40"/>
    <mergeCell ref="A41:F41"/>
    <mergeCell ref="H41:I41"/>
    <mergeCell ref="A42:C42"/>
    <mergeCell ref="D42:G42"/>
    <mergeCell ref="H42:I42"/>
    <mergeCell ref="A43:C43"/>
    <mergeCell ref="D43:G43"/>
    <mergeCell ref="H43:I43"/>
    <mergeCell ref="A44:F44"/>
    <mergeCell ref="H44:I44"/>
    <mergeCell ref="A45:F45"/>
    <mergeCell ref="A46:C46"/>
    <mergeCell ref="D46:G46"/>
    <mergeCell ref="H46:I46"/>
    <mergeCell ref="A20:E20"/>
    <mergeCell ref="F20:G20"/>
    <mergeCell ref="H20:I20"/>
    <mergeCell ref="J20:K20"/>
    <mergeCell ref="A31:C31"/>
    <mergeCell ref="D31:G31"/>
    <mergeCell ref="H31:I31"/>
    <mergeCell ref="A32:F32"/>
    <mergeCell ref="H32:I32"/>
    <mergeCell ref="A28:F28"/>
    <mergeCell ref="H28:I28"/>
    <mergeCell ref="A29:C29"/>
    <mergeCell ref="D29:G29"/>
    <mergeCell ref="H29:I29"/>
    <mergeCell ref="A30:C30"/>
    <mergeCell ref="D30:G30"/>
    <mergeCell ref="H30:I30"/>
    <mergeCell ref="A25:C25"/>
    <mergeCell ref="D25:G25"/>
    <mergeCell ref="H25:I25"/>
    <mergeCell ref="A26:C26"/>
    <mergeCell ref="D26:G26"/>
    <mergeCell ref="H26:I26"/>
    <mergeCell ref="A27:C27"/>
    <mergeCell ref="A82:C82"/>
    <mergeCell ref="D82:G82"/>
    <mergeCell ref="H82:I82"/>
    <mergeCell ref="A83:C83"/>
    <mergeCell ref="D83:G83"/>
    <mergeCell ref="H83:I83"/>
    <mergeCell ref="A80:C80"/>
    <mergeCell ref="D80:G80"/>
    <mergeCell ref="H80:I80"/>
    <mergeCell ref="A81:F81"/>
    <mergeCell ref="H81:I81"/>
    <mergeCell ref="A79:F79"/>
    <mergeCell ref="H79:I79"/>
    <mergeCell ref="A72:C72"/>
    <mergeCell ref="D72:G72"/>
    <mergeCell ref="H72:I72"/>
    <mergeCell ref="A73:C73"/>
    <mergeCell ref="A65:C65"/>
    <mergeCell ref="D65:G65"/>
    <mergeCell ref="H65:I65"/>
    <mergeCell ref="H66:I66"/>
    <mergeCell ref="A69:F69"/>
    <mergeCell ref="H69:I69"/>
    <mergeCell ref="A70:C70"/>
    <mergeCell ref="D70:G70"/>
    <mergeCell ref="H70:I70"/>
    <mergeCell ref="A71:C71"/>
    <mergeCell ref="D71:G71"/>
    <mergeCell ref="H71:I71"/>
    <mergeCell ref="H74:I74"/>
    <mergeCell ref="A78:C78"/>
    <mergeCell ref="D78:G78"/>
    <mergeCell ref="H78:I78"/>
    <mergeCell ref="A75:F75"/>
    <mergeCell ref="H75:I75"/>
    <mergeCell ref="A62:C62"/>
    <mergeCell ref="D62:G62"/>
    <mergeCell ref="H62:I62"/>
    <mergeCell ref="A63:C63"/>
    <mergeCell ref="D63:G63"/>
    <mergeCell ref="H63:I63"/>
    <mergeCell ref="A64:F64"/>
    <mergeCell ref="A57:F57"/>
    <mergeCell ref="H57:I57"/>
    <mergeCell ref="A58:C58"/>
    <mergeCell ref="D58:G58"/>
    <mergeCell ref="H58:I58"/>
    <mergeCell ref="A59:C59"/>
    <mergeCell ref="D59:G59"/>
    <mergeCell ref="H59:I59"/>
    <mergeCell ref="A60:C60"/>
    <mergeCell ref="D60:G60"/>
    <mergeCell ref="H60:I60"/>
    <mergeCell ref="A61:C61"/>
    <mergeCell ref="D61:G61"/>
    <mergeCell ref="H61:I61"/>
    <mergeCell ref="H64:I64"/>
    <mergeCell ref="A39:F39"/>
    <mergeCell ref="H39:I39"/>
    <mergeCell ref="A34:C34"/>
    <mergeCell ref="D34:G34"/>
    <mergeCell ref="H34:I34"/>
    <mergeCell ref="A35:C35"/>
    <mergeCell ref="D35:G35"/>
    <mergeCell ref="H35:I35"/>
    <mergeCell ref="A36:C36"/>
    <mergeCell ref="D36:G36"/>
    <mergeCell ref="H36:I36"/>
    <mergeCell ref="A37:C37"/>
    <mergeCell ref="D37:G37"/>
    <mergeCell ref="H37:I37"/>
    <mergeCell ref="A38:C38"/>
    <mergeCell ref="D38:G38"/>
    <mergeCell ref="H38:I38"/>
    <mergeCell ref="D27:G27"/>
    <mergeCell ref="H27:I27"/>
    <mergeCell ref="A22:C22"/>
    <mergeCell ref="D22:G22"/>
    <mergeCell ref="H22:I22"/>
    <mergeCell ref="A23:F23"/>
    <mergeCell ref="H23:I23"/>
    <mergeCell ref="A24:F24"/>
    <mergeCell ref="H24:I24"/>
    <mergeCell ref="A19:E19"/>
    <mergeCell ref="F19:G19"/>
    <mergeCell ref="H19:I19"/>
    <mergeCell ref="J11:K11"/>
    <mergeCell ref="A12:E12"/>
    <mergeCell ref="F12:G12"/>
    <mergeCell ref="H12:I12"/>
    <mergeCell ref="J12:K12"/>
    <mergeCell ref="D14:E14"/>
    <mergeCell ref="H16:I16"/>
    <mergeCell ref="A18:E18"/>
    <mergeCell ref="J19:K19"/>
    <mergeCell ref="A3:K3"/>
    <mergeCell ref="A4:K4"/>
    <mergeCell ref="I7:K7"/>
    <mergeCell ref="H8:I8"/>
    <mergeCell ref="A10:E10"/>
    <mergeCell ref="F10:G10"/>
    <mergeCell ref="H10:I10"/>
    <mergeCell ref="J10:K10"/>
    <mergeCell ref="J18:K18"/>
    <mergeCell ref="A11:E11"/>
    <mergeCell ref="F11:G11"/>
    <mergeCell ref="H11:I11"/>
    <mergeCell ref="F18:G18"/>
    <mergeCell ref="H18:I18"/>
  </mergeCells>
  <printOptions/>
  <pageMargins left="0.3937007874015748" right="0.1968503937007874" top="0.1968503937007874" bottom="0.1968503937007874" header="0.31496062992125984" footer="0.31496062992125984"/>
  <pageSetup fitToHeight="2" fitToWidth="0" horizontalDpi="180" verticalDpi="18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E7" sqref="E7"/>
    </sheetView>
  </sheetViews>
  <sheetFormatPr defaultColWidth="9.140625" defaultRowHeight="15"/>
  <sheetData>
    <row r="1" spans="1:11" ht="1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">
      <c r="A3" s="249" t="s">
        <v>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spans="1:11" ht="15">
      <c r="A4" s="249" t="s">
        <v>2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</row>
    <row r="5" spans="1:11" ht="15">
      <c r="A5" s="57" t="s">
        <v>3</v>
      </c>
      <c r="B5" s="57"/>
      <c r="C5" s="57"/>
      <c r="D5" s="57"/>
      <c r="E5" s="57"/>
      <c r="F5" s="55"/>
      <c r="G5" s="55"/>
      <c r="H5" s="55"/>
      <c r="I5" s="55"/>
      <c r="J5" s="55"/>
      <c r="K5" s="55"/>
    </row>
    <row r="6" spans="1:11" ht="1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5">
      <c r="A7" s="56" t="s">
        <v>219</v>
      </c>
      <c r="B7" s="56"/>
      <c r="C7" s="56"/>
      <c r="D7" s="56"/>
      <c r="E7" s="56"/>
      <c r="F7" s="56" t="s">
        <v>220</v>
      </c>
      <c r="G7" s="56"/>
      <c r="H7" s="56"/>
      <c r="I7" s="237" t="s">
        <v>6</v>
      </c>
      <c r="J7" s="237"/>
      <c r="K7" s="237"/>
    </row>
    <row r="8" spans="1:11" ht="15">
      <c r="A8" s="58" t="s">
        <v>7</v>
      </c>
      <c r="B8" s="56"/>
      <c r="C8" s="56"/>
      <c r="D8" s="56"/>
      <c r="E8" s="56" t="s">
        <v>8</v>
      </c>
      <c r="F8" s="56"/>
      <c r="G8" s="56"/>
      <c r="H8" s="236">
        <v>391217.34</v>
      </c>
      <c r="I8" s="236"/>
      <c r="J8" s="56" t="s">
        <v>9</v>
      </c>
      <c r="K8" s="56"/>
    </row>
    <row r="9" spans="1:11" ht="1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ht="15">
      <c r="A10" s="247" t="s">
        <v>10</v>
      </c>
      <c r="B10" s="247"/>
      <c r="C10" s="247"/>
      <c r="D10" s="247"/>
      <c r="E10" s="247"/>
      <c r="F10" s="246" t="s">
        <v>11</v>
      </c>
      <c r="G10" s="246"/>
      <c r="H10" s="246" t="s">
        <v>12</v>
      </c>
      <c r="I10" s="246"/>
      <c r="J10" s="246" t="s">
        <v>13</v>
      </c>
      <c r="K10" s="246"/>
    </row>
    <row r="11" spans="1:11" ht="15">
      <c r="A11" s="247" t="s">
        <v>14</v>
      </c>
      <c r="B11" s="247"/>
      <c r="C11" s="247"/>
      <c r="D11" s="247"/>
      <c r="E11" s="247"/>
      <c r="F11" s="239">
        <v>107468.18</v>
      </c>
      <c r="G11" s="239"/>
      <c r="H11" s="239">
        <v>111919.46</v>
      </c>
      <c r="I11" s="239"/>
      <c r="J11" s="239">
        <v>-4451.28</v>
      </c>
      <c r="K11" s="239"/>
    </row>
    <row r="12" spans="1:11" ht="15">
      <c r="A12" s="247" t="s">
        <v>15</v>
      </c>
      <c r="B12" s="247"/>
      <c r="C12" s="247"/>
      <c r="D12" s="247"/>
      <c r="E12" s="247"/>
      <c r="F12" s="239">
        <v>107468.18</v>
      </c>
      <c r="G12" s="239"/>
      <c r="H12" s="239">
        <v>111919.46</v>
      </c>
      <c r="I12" s="239"/>
      <c r="J12" s="239">
        <v>-4451.28</v>
      </c>
      <c r="K12" s="239"/>
    </row>
    <row r="13" spans="1:11" ht="1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1:11" ht="15">
      <c r="A14" s="56" t="s">
        <v>16</v>
      </c>
      <c r="B14" s="56"/>
      <c r="C14" s="56"/>
      <c r="D14" s="248">
        <v>503136.8</v>
      </c>
      <c r="E14" s="248"/>
      <c r="F14" s="56" t="s">
        <v>9</v>
      </c>
      <c r="G14" s="56"/>
      <c r="H14" s="56"/>
      <c r="I14" s="56"/>
      <c r="J14" s="56"/>
      <c r="K14" s="56"/>
    </row>
    <row r="15" spans="1:11" ht="1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1:11" ht="15">
      <c r="A16" s="58" t="s">
        <v>17</v>
      </c>
      <c r="B16" s="56"/>
      <c r="C16" s="56"/>
      <c r="D16" s="56"/>
      <c r="E16" s="56"/>
      <c r="F16" s="56"/>
      <c r="G16" s="56"/>
      <c r="H16" s="236"/>
      <c r="I16" s="236"/>
      <c r="J16" s="56"/>
      <c r="K16" s="56"/>
    </row>
    <row r="17" spans="1:11" ht="1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1" ht="15">
      <c r="A18" s="247" t="s">
        <v>10</v>
      </c>
      <c r="B18" s="247"/>
      <c r="C18" s="247"/>
      <c r="D18" s="247"/>
      <c r="E18" s="247"/>
      <c r="F18" s="246" t="s">
        <v>11</v>
      </c>
      <c r="G18" s="246"/>
      <c r="H18" s="246" t="s">
        <v>12</v>
      </c>
      <c r="I18" s="246"/>
      <c r="J18" s="246" t="s">
        <v>13</v>
      </c>
      <c r="K18" s="246"/>
    </row>
    <row r="19" spans="1:11" ht="15">
      <c r="A19" s="247" t="s">
        <v>14</v>
      </c>
      <c r="B19" s="247"/>
      <c r="C19" s="247"/>
      <c r="D19" s="247"/>
      <c r="E19" s="247"/>
      <c r="F19" s="245">
        <v>569519.8</v>
      </c>
      <c r="G19" s="245"/>
      <c r="H19" s="239">
        <v>583846.55</v>
      </c>
      <c r="I19" s="239"/>
      <c r="J19" s="239">
        <v>-14326.75</v>
      </c>
      <c r="K19" s="239"/>
    </row>
    <row r="20" spans="1:11" ht="15">
      <c r="A20" s="247" t="s">
        <v>15</v>
      </c>
      <c r="B20" s="247"/>
      <c r="C20" s="247"/>
      <c r="D20" s="247"/>
      <c r="E20" s="247"/>
      <c r="F20" s="245">
        <v>569519.8</v>
      </c>
      <c r="G20" s="245"/>
      <c r="H20" s="239">
        <v>583846.55</v>
      </c>
      <c r="I20" s="239"/>
      <c r="J20" s="239">
        <v>-14326.75</v>
      </c>
      <c r="K20" s="239"/>
    </row>
    <row r="21" spans="1:11" ht="1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0" ht="32.25">
      <c r="A22" s="246" t="s">
        <v>18</v>
      </c>
      <c r="B22" s="246"/>
      <c r="C22" s="246"/>
      <c r="D22" s="246" t="s">
        <v>19</v>
      </c>
      <c r="E22" s="246"/>
      <c r="F22" s="246"/>
      <c r="G22" s="246"/>
      <c r="H22" s="246" t="s">
        <v>20</v>
      </c>
      <c r="I22" s="246"/>
      <c r="J22" s="88" t="s">
        <v>253</v>
      </c>
    </row>
    <row r="23" spans="1:10" ht="15">
      <c r="A23" s="238" t="s">
        <v>21</v>
      </c>
      <c r="B23" s="238"/>
      <c r="C23" s="238"/>
      <c r="D23" s="238"/>
      <c r="E23" s="238"/>
      <c r="F23" s="238"/>
      <c r="G23" s="59"/>
      <c r="H23" s="239">
        <v>238238.26</v>
      </c>
      <c r="I23" s="239"/>
      <c r="J23" s="86">
        <f>H23/12/3267.1</f>
        <v>6.076700539724323</v>
      </c>
    </row>
    <row r="24" spans="1:10" ht="15">
      <c r="A24" s="238" t="s">
        <v>22</v>
      </c>
      <c r="B24" s="238"/>
      <c r="C24" s="238"/>
      <c r="D24" s="238"/>
      <c r="E24" s="238"/>
      <c r="F24" s="238"/>
      <c r="G24" s="59"/>
      <c r="H24" s="239">
        <v>36833.81</v>
      </c>
      <c r="I24" s="239"/>
      <c r="J24" s="86">
        <f aca="true" t="shared" si="0" ref="J24:J83">H24/12/3267.1</f>
        <v>0.9395133808780468</v>
      </c>
    </row>
    <row r="25" spans="1:10" ht="24.75" customHeight="1">
      <c r="A25" s="242"/>
      <c r="B25" s="242"/>
      <c r="C25" s="242"/>
      <c r="D25" s="243" t="s">
        <v>23</v>
      </c>
      <c r="E25" s="243"/>
      <c r="F25" s="243"/>
      <c r="G25" s="243"/>
      <c r="H25" s="239">
        <v>17572.48</v>
      </c>
      <c r="I25" s="239"/>
      <c r="J25" s="86">
        <f t="shared" si="0"/>
        <v>0.44821809351820674</v>
      </c>
    </row>
    <row r="26" spans="1:10" ht="36.75" customHeight="1">
      <c r="A26" s="242"/>
      <c r="B26" s="242"/>
      <c r="C26" s="242"/>
      <c r="D26" s="243" t="s">
        <v>256</v>
      </c>
      <c r="E26" s="243"/>
      <c r="F26" s="243"/>
      <c r="G26" s="243"/>
      <c r="H26" s="239">
        <v>10103.24</v>
      </c>
      <c r="I26" s="239"/>
      <c r="J26" s="86">
        <f t="shared" si="0"/>
        <v>0.2577015293889586</v>
      </c>
    </row>
    <row r="27" spans="1:10" ht="15">
      <c r="A27" s="242"/>
      <c r="B27" s="242"/>
      <c r="C27" s="242"/>
      <c r="D27" s="243" t="s">
        <v>24</v>
      </c>
      <c r="E27" s="243"/>
      <c r="F27" s="243"/>
      <c r="G27" s="243"/>
      <c r="H27" s="239">
        <v>9158.09</v>
      </c>
      <c r="I27" s="239"/>
      <c r="J27" s="86">
        <f t="shared" si="0"/>
        <v>0.23359375797088142</v>
      </c>
    </row>
    <row r="28" spans="1:10" ht="15">
      <c r="A28" s="238" t="s">
        <v>25</v>
      </c>
      <c r="B28" s="238"/>
      <c r="C28" s="238"/>
      <c r="D28" s="238"/>
      <c r="E28" s="238"/>
      <c r="F28" s="238"/>
      <c r="G28" s="59"/>
      <c r="H28" s="239">
        <v>5378.89</v>
      </c>
      <c r="I28" s="239"/>
      <c r="J28" s="86">
        <f t="shared" si="0"/>
        <v>0.13719838184730598</v>
      </c>
    </row>
    <row r="29" spans="1:10" ht="24.75" customHeight="1">
      <c r="A29" s="242"/>
      <c r="B29" s="242"/>
      <c r="C29" s="242"/>
      <c r="D29" s="243" t="s">
        <v>26</v>
      </c>
      <c r="E29" s="243"/>
      <c r="F29" s="243"/>
      <c r="G29" s="243"/>
      <c r="H29" s="239">
        <v>162.79</v>
      </c>
      <c r="I29" s="239"/>
      <c r="J29" s="86">
        <f t="shared" si="0"/>
        <v>0.004152255313070715</v>
      </c>
    </row>
    <row r="30" spans="1:10" ht="24.75" customHeight="1">
      <c r="A30" s="242"/>
      <c r="B30" s="242"/>
      <c r="C30" s="242"/>
      <c r="D30" s="243" t="s">
        <v>27</v>
      </c>
      <c r="E30" s="243"/>
      <c r="F30" s="243"/>
      <c r="G30" s="243"/>
      <c r="H30" s="245">
        <v>1563.4</v>
      </c>
      <c r="I30" s="245"/>
      <c r="J30" s="86">
        <f t="shared" si="0"/>
        <v>0.039877363206921534</v>
      </c>
    </row>
    <row r="31" spans="1:10" ht="15">
      <c r="A31" s="242"/>
      <c r="B31" s="242"/>
      <c r="C31" s="242"/>
      <c r="D31" s="243" t="s">
        <v>28</v>
      </c>
      <c r="E31" s="243"/>
      <c r="F31" s="243"/>
      <c r="G31" s="243"/>
      <c r="H31" s="245">
        <v>3652.7</v>
      </c>
      <c r="I31" s="245"/>
      <c r="J31" s="86">
        <f t="shared" si="0"/>
        <v>0.09316876332731372</v>
      </c>
    </row>
    <row r="32" spans="1:10" ht="15">
      <c r="A32" s="238" t="s">
        <v>29</v>
      </c>
      <c r="B32" s="238"/>
      <c r="C32" s="238"/>
      <c r="D32" s="238"/>
      <c r="E32" s="238"/>
      <c r="F32" s="238"/>
      <c r="G32" s="59"/>
      <c r="H32" s="239">
        <v>55032.68</v>
      </c>
      <c r="I32" s="239"/>
      <c r="J32" s="86">
        <f t="shared" si="0"/>
        <v>1.4037086917041617</v>
      </c>
    </row>
    <row r="33" spans="1:10" ht="24.75" customHeight="1">
      <c r="A33" s="242"/>
      <c r="B33" s="242"/>
      <c r="C33" s="242"/>
      <c r="D33" s="243" t="s">
        <v>30</v>
      </c>
      <c r="E33" s="243"/>
      <c r="F33" s="243"/>
      <c r="G33" s="243"/>
      <c r="H33" s="239">
        <v>11010.24</v>
      </c>
      <c r="I33" s="239"/>
      <c r="J33" s="86">
        <f t="shared" si="0"/>
        <v>0.28083621560405253</v>
      </c>
    </row>
    <row r="34" spans="1:10" ht="24.75" customHeight="1">
      <c r="A34" s="242"/>
      <c r="B34" s="242"/>
      <c r="C34" s="242"/>
      <c r="D34" s="243" t="s">
        <v>31</v>
      </c>
      <c r="E34" s="243"/>
      <c r="F34" s="243"/>
      <c r="G34" s="243"/>
      <c r="H34" s="245">
        <v>6176.6</v>
      </c>
      <c r="I34" s="245"/>
      <c r="J34" s="86">
        <f t="shared" si="0"/>
        <v>0.1575454276473529</v>
      </c>
    </row>
    <row r="35" spans="1:10" ht="24.75" customHeight="1">
      <c r="A35" s="242"/>
      <c r="B35" s="242"/>
      <c r="C35" s="242"/>
      <c r="D35" s="243" t="s">
        <v>32</v>
      </c>
      <c r="E35" s="243"/>
      <c r="F35" s="243"/>
      <c r="G35" s="243"/>
      <c r="H35" s="239">
        <v>3830.76</v>
      </c>
      <c r="I35" s="239"/>
      <c r="J35" s="86">
        <f t="shared" si="0"/>
        <v>0.09771050778978299</v>
      </c>
    </row>
    <row r="36" spans="1:10" ht="15">
      <c r="A36" s="242"/>
      <c r="B36" s="242"/>
      <c r="C36" s="242"/>
      <c r="D36" s="243" t="s">
        <v>33</v>
      </c>
      <c r="E36" s="243"/>
      <c r="F36" s="243"/>
      <c r="G36" s="243"/>
      <c r="H36" s="239">
        <v>6509.74</v>
      </c>
      <c r="I36" s="239"/>
      <c r="J36" s="86">
        <f t="shared" si="0"/>
        <v>0.16604276983665434</v>
      </c>
    </row>
    <row r="37" spans="1:10" ht="24.75" customHeight="1">
      <c r="A37" s="242"/>
      <c r="B37" s="242"/>
      <c r="C37" s="242"/>
      <c r="D37" s="243" t="s">
        <v>34</v>
      </c>
      <c r="E37" s="243"/>
      <c r="F37" s="243"/>
      <c r="G37" s="243"/>
      <c r="H37" s="239">
        <v>8877.51</v>
      </c>
      <c r="I37" s="239"/>
      <c r="J37" s="86">
        <f t="shared" si="0"/>
        <v>0.22643705426831137</v>
      </c>
    </row>
    <row r="38" spans="1:10" ht="24.75" customHeight="1">
      <c r="A38" s="242"/>
      <c r="B38" s="242"/>
      <c r="C38" s="242"/>
      <c r="D38" s="243" t="s">
        <v>35</v>
      </c>
      <c r="E38" s="243"/>
      <c r="F38" s="243"/>
      <c r="G38" s="243"/>
      <c r="H38" s="239">
        <v>18627.83</v>
      </c>
      <c r="I38" s="239"/>
      <c r="J38" s="86">
        <f t="shared" si="0"/>
        <v>0.4751367165580077</v>
      </c>
    </row>
    <row r="39" spans="1:10" ht="15">
      <c r="A39" s="238" t="s">
        <v>36</v>
      </c>
      <c r="B39" s="238"/>
      <c r="C39" s="238"/>
      <c r="D39" s="238"/>
      <c r="E39" s="238"/>
      <c r="F39" s="238"/>
      <c r="G39" s="59"/>
      <c r="H39" s="239">
        <v>13711.02</v>
      </c>
      <c r="I39" s="239"/>
      <c r="J39" s="86">
        <f t="shared" si="0"/>
        <v>0.3497245263383429</v>
      </c>
    </row>
    <row r="40" spans="1:10" ht="15">
      <c r="A40" s="242"/>
      <c r="B40" s="242"/>
      <c r="C40" s="242"/>
      <c r="D40" s="243" t="s">
        <v>37</v>
      </c>
      <c r="E40" s="243"/>
      <c r="F40" s="243"/>
      <c r="G40" s="243"/>
      <c r="H40" s="239">
        <v>13711.02</v>
      </c>
      <c r="I40" s="239"/>
      <c r="J40" s="86">
        <f t="shared" si="0"/>
        <v>0.3497245263383429</v>
      </c>
    </row>
    <row r="41" spans="1:10" ht="15">
      <c r="A41" s="238" t="s">
        <v>97</v>
      </c>
      <c r="B41" s="238"/>
      <c r="C41" s="238"/>
      <c r="D41" s="238"/>
      <c r="E41" s="238"/>
      <c r="F41" s="238"/>
      <c r="G41" s="59"/>
      <c r="H41" s="239">
        <v>127281.86</v>
      </c>
      <c r="I41" s="239"/>
      <c r="J41" s="86">
        <f t="shared" si="0"/>
        <v>3.246555558956465</v>
      </c>
    </row>
    <row r="42" spans="1:10" ht="15">
      <c r="A42" s="242"/>
      <c r="B42" s="242"/>
      <c r="C42" s="242"/>
      <c r="D42" s="243" t="s">
        <v>39</v>
      </c>
      <c r="E42" s="243"/>
      <c r="F42" s="243"/>
      <c r="G42" s="243"/>
      <c r="H42" s="239">
        <v>5745.75</v>
      </c>
      <c r="I42" s="239"/>
      <c r="J42" s="86">
        <f t="shared" si="0"/>
        <v>0.1465558140246702</v>
      </c>
    </row>
    <row r="43" spans="1:10" ht="15">
      <c r="A43" s="242"/>
      <c r="B43" s="242"/>
      <c r="C43" s="242"/>
      <c r="D43" s="243" t="s">
        <v>38</v>
      </c>
      <c r="E43" s="243"/>
      <c r="F43" s="243"/>
      <c r="G43" s="243"/>
      <c r="H43" s="239">
        <v>121536.11</v>
      </c>
      <c r="I43" s="239"/>
      <c r="J43" s="86">
        <f t="shared" si="0"/>
        <v>3.099999744931795</v>
      </c>
    </row>
    <row r="44" spans="1:10" ht="15">
      <c r="A44" s="238" t="s">
        <v>40</v>
      </c>
      <c r="B44" s="238"/>
      <c r="C44" s="238"/>
      <c r="D44" s="238"/>
      <c r="E44" s="238"/>
      <c r="F44" s="238"/>
      <c r="G44" s="59"/>
      <c r="H44" s="239">
        <v>74599.27</v>
      </c>
      <c r="I44" s="239"/>
      <c r="J44" s="86">
        <f t="shared" si="0"/>
        <v>1.9027901910970997</v>
      </c>
    </row>
    <row r="45" spans="1:10" ht="24.75" customHeight="1">
      <c r="A45" s="238" t="s">
        <v>75</v>
      </c>
      <c r="B45" s="238"/>
      <c r="C45" s="238"/>
      <c r="D45" s="238"/>
      <c r="E45" s="238"/>
      <c r="F45" s="238"/>
      <c r="G45" s="59"/>
      <c r="H45" s="239">
        <v>2927.18</v>
      </c>
      <c r="I45" s="239"/>
      <c r="J45" s="86">
        <f t="shared" si="0"/>
        <v>0.07466305490088049</v>
      </c>
    </row>
    <row r="46" spans="1:10" ht="24.75" customHeight="1">
      <c r="A46" s="238" t="s">
        <v>41</v>
      </c>
      <c r="B46" s="238"/>
      <c r="C46" s="238"/>
      <c r="D46" s="238"/>
      <c r="E46" s="238"/>
      <c r="F46" s="238"/>
      <c r="G46" s="59"/>
      <c r="H46" s="239">
        <v>5968.09</v>
      </c>
      <c r="I46" s="239"/>
      <c r="J46" s="86">
        <f t="shared" si="0"/>
        <v>0.1522270004999337</v>
      </c>
    </row>
    <row r="47" spans="1:10" ht="15">
      <c r="A47" s="242"/>
      <c r="B47" s="242"/>
      <c r="C47" s="242"/>
      <c r="D47" s="243" t="s">
        <v>42</v>
      </c>
      <c r="E47" s="243"/>
      <c r="F47" s="243"/>
      <c r="G47" s="243"/>
      <c r="H47" s="245">
        <v>4093.6</v>
      </c>
      <c r="I47" s="245"/>
      <c r="J47" s="86">
        <f t="shared" si="0"/>
        <v>0.1044147204962607</v>
      </c>
    </row>
    <row r="48" spans="1:10" ht="15">
      <c r="A48" s="242"/>
      <c r="B48" s="242"/>
      <c r="C48" s="242"/>
      <c r="D48" s="243" t="s">
        <v>43</v>
      </c>
      <c r="E48" s="243"/>
      <c r="F48" s="243"/>
      <c r="G48" s="243"/>
      <c r="H48" s="239">
        <v>1874.49</v>
      </c>
      <c r="I48" s="239"/>
      <c r="J48" s="86">
        <f t="shared" si="0"/>
        <v>0.047812280003672984</v>
      </c>
    </row>
    <row r="49" spans="1:10" ht="24.75" customHeight="1">
      <c r="A49" s="238" t="s">
        <v>110</v>
      </c>
      <c r="B49" s="238"/>
      <c r="C49" s="238"/>
      <c r="D49" s="238"/>
      <c r="E49" s="238"/>
      <c r="F49" s="238"/>
      <c r="G49" s="59"/>
      <c r="H49" s="244">
        <v>65704</v>
      </c>
      <c r="I49" s="244"/>
      <c r="J49" s="86">
        <f t="shared" si="0"/>
        <v>1.675900135696285</v>
      </c>
    </row>
    <row r="50" spans="1:10" ht="24.75" customHeight="1">
      <c r="A50" s="242"/>
      <c r="B50" s="242"/>
      <c r="C50" s="242"/>
      <c r="D50" s="243" t="s">
        <v>110</v>
      </c>
      <c r="E50" s="243"/>
      <c r="F50" s="243"/>
      <c r="G50" s="243"/>
      <c r="H50" s="244">
        <v>65704</v>
      </c>
      <c r="I50" s="244"/>
      <c r="J50" s="86">
        <f t="shared" si="0"/>
        <v>1.675900135696285</v>
      </c>
    </row>
    <row r="51" spans="1:10" ht="24.75" customHeight="1">
      <c r="A51" s="238" t="s">
        <v>98</v>
      </c>
      <c r="B51" s="238"/>
      <c r="C51" s="238"/>
      <c r="D51" s="238"/>
      <c r="E51" s="238"/>
      <c r="F51" s="238"/>
      <c r="G51" s="59"/>
      <c r="H51" s="245">
        <v>54776.4</v>
      </c>
      <c r="I51" s="245"/>
      <c r="J51" s="86">
        <f t="shared" si="0"/>
        <v>1.3971718037403202</v>
      </c>
    </row>
    <row r="52" spans="1:10" ht="24.75" customHeight="1">
      <c r="A52" s="238" t="s">
        <v>66</v>
      </c>
      <c r="B52" s="238"/>
      <c r="C52" s="238"/>
      <c r="D52" s="238"/>
      <c r="E52" s="238"/>
      <c r="F52" s="238"/>
      <c r="G52" s="59"/>
      <c r="H52" s="245">
        <v>54776.4</v>
      </c>
      <c r="I52" s="245"/>
      <c r="J52" s="86">
        <f t="shared" si="0"/>
        <v>1.3971718037403202</v>
      </c>
    </row>
    <row r="53" spans="1:10" ht="24.75" customHeight="1">
      <c r="A53" s="238" t="s">
        <v>85</v>
      </c>
      <c r="B53" s="238"/>
      <c r="C53" s="238"/>
      <c r="D53" s="238"/>
      <c r="E53" s="238"/>
      <c r="F53" s="238"/>
      <c r="G53" s="59"/>
      <c r="H53" s="239">
        <v>18940.95</v>
      </c>
      <c r="I53" s="239"/>
      <c r="J53" s="86">
        <f t="shared" si="0"/>
        <v>0.48312341220042243</v>
      </c>
    </row>
    <row r="54" spans="1:10" ht="15">
      <c r="A54" s="242"/>
      <c r="B54" s="242"/>
      <c r="C54" s="242"/>
      <c r="D54" s="243" t="s">
        <v>64</v>
      </c>
      <c r="E54" s="243"/>
      <c r="F54" s="243"/>
      <c r="G54" s="243"/>
      <c r="H54" s="239">
        <v>1579.59</v>
      </c>
      <c r="I54" s="239"/>
      <c r="J54" s="86">
        <f t="shared" si="0"/>
        <v>0.040290318631201985</v>
      </c>
    </row>
    <row r="55" spans="1:10" ht="15">
      <c r="A55" s="242"/>
      <c r="B55" s="242"/>
      <c r="C55" s="242"/>
      <c r="D55" s="243" t="s">
        <v>65</v>
      </c>
      <c r="E55" s="243"/>
      <c r="F55" s="243"/>
      <c r="G55" s="243"/>
      <c r="H55" s="239">
        <v>1611.18</v>
      </c>
      <c r="I55" s="239"/>
      <c r="J55" s="86">
        <f t="shared" si="0"/>
        <v>0.04109607909154909</v>
      </c>
    </row>
    <row r="56" spans="1:10" ht="15">
      <c r="A56" s="242"/>
      <c r="B56" s="242"/>
      <c r="C56" s="242"/>
      <c r="D56" s="243" t="s">
        <v>87</v>
      </c>
      <c r="E56" s="243"/>
      <c r="F56" s="243"/>
      <c r="G56" s="243"/>
      <c r="H56" s="239">
        <v>1026.42</v>
      </c>
      <c r="I56" s="239"/>
      <c r="J56" s="86">
        <f t="shared" si="0"/>
        <v>0.026180710722047078</v>
      </c>
    </row>
    <row r="57" spans="1:10" ht="15">
      <c r="A57" s="242"/>
      <c r="B57" s="242"/>
      <c r="C57" s="242"/>
      <c r="D57" s="243" t="s">
        <v>111</v>
      </c>
      <c r="E57" s="243"/>
      <c r="F57" s="243"/>
      <c r="G57" s="243"/>
      <c r="H57" s="244">
        <v>190</v>
      </c>
      <c r="I57" s="244"/>
      <c r="J57" s="86">
        <f t="shared" si="0"/>
        <v>0.0048462958995235325</v>
      </c>
    </row>
    <row r="58" spans="1:10" ht="24.75" customHeight="1">
      <c r="A58" s="242"/>
      <c r="B58" s="242"/>
      <c r="C58" s="242"/>
      <c r="D58" s="243" t="s">
        <v>204</v>
      </c>
      <c r="E58" s="243"/>
      <c r="F58" s="243"/>
      <c r="G58" s="243"/>
      <c r="H58" s="244">
        <v>2528</v>
      </c>
      <c r="I58" s="244"/>
      <c r="J58" s="86">
        <f t="shared" si="0"/>
        <v>0.0644812422841868</v>
      </c>
    </row>
    <row r="59" spans="1:10" ht="15">
      <c r="A59" s="242"/>
      <c r="B59" s="242"/>
      <c r="C59" s="242"/>
      <c r="D59" s="243" t="s">
        <v>161</v>
      </c>
      <c r="E59" s="243"/>
      <c r="F59" s="243"/>
      <c r="G59" s="243"/>
      <c r="H59" s="244">
        <v>2962</v>
      </c>
      <c r="I59" s="244"/>
      <c r="J59" s="86">
        <f t="shared" si="0"/>
        <v>0.0755512023915195</v>
      </c>
    </row>
    <row r="60" spans="1:10" ht="24.75" customHeight="1">
      <c r="A60" s="242"/>
      <c r="B60" s="242"/>
      <c r="C60" s="242"/>
      <c r="D60" s="243" t="s">
        <v>49</v>
      </c>
      <c r="E60" s="243"/>
      <c r="F60" s="243"/>
      <c r="G60" s="243"/>
      <c r="H60" s="239">
        <v>9043.76</v>
      </c>
      <c r="I60" s="239"/>
      <c r="J60" s="86">
        <f t="shared" si="0"/>
        <v>0.23067756318039445</v>
      </c>
    </row>
    <row r="61" spans="1:10" ht="24.75" customHeight="1">
      <c r="A61" s="238" t="s">
        <v>99</v>
      </c>
      <c r="B61" s="238"/>
      <c r="C61" s="238"/>
      <c r="D61" s="238"/>
      <c r="E61" s="238"/>
      <c r="F61" s="238"/>
      <c r="G61" s="59"/>
      <c r="H61" s="244">
        <v>136706</v>
      </c>
      <c r="I61" s="244"/>
      <c r="J61" s="86">
        <f t="shared" si="0"/>
        <v>3.4869354065277056</v>
      </c>
    </row>
    <row r="62" spans="1:10" ht="15">
      <c r="A62" s="242"/>
      <c r="B62" s="242"/>
      <c r="C62" s="242"/>
      <c r="D62" s="243" t="s">
        <v>112</v>
      </c>
      <c r="E62" s="243"/>
      <c r="F62" s="243"/>
      <c r="G62" s="243"/>
      <c r="H62" s="244">
        <v>1879</v>
      </c>
      <c r="I62" s="244"/>
      <c r="J62" s="86">
        <f t="shared" si="0"/>
        <v>0.04792731576423536</v>
      </c>
    </row>
    <row r="63" spans="1:10" ht="15">
      <c r="A63" s="242"/>
      <c r="B63" s="242"/>
      <c r="C63" s="242"/>
      <c r="D63" s="243" t="s">
        <v>113</v>
      </c>
      <c r="E63" s="243"/>
      <c r="F63" s="243"/>
      <c r="G63" s="243"/>
      <c r="H63" s="244">
        <v>1232</v>
      </c>
      <c r="I63" s="244"/>
      <c r="J63" s="86">
        <f t="shared" si="0"/>
        <v>0.03142440288533154</v>
      </c>
    </row>
    <row r="64" spans="1:10" ht="15">
      <c r="A64" s="242"/>
      <c r="B64" s="242"/>
      <c r="C64" s="242"/>
      <c r="D64" s="243" t="s">
        <v>54</v>
      </c>
      <c r="E64" s="243"/>
      <c r="F64" s="243"/>
      <c r="G64" s="243"/>
      <c r="H64" s="244">
        <v>25906</v>
      </c>
      <c r="I64" s="244"/>
      <c r="J64" s="86">
        <f t="shared" si="0"/>
        <v>0.6607796924897719</v>
      </c>
    </row>
    <row r="65" spans="1:10" ht="15">
      <c r="A65" s="242"/>
      <c r="B65" s="242"/>
      <c r="C65" s="242"/>
      <c r="D65" s="243" t="s">
        <v>55</v>
      </c>
      <c r="E65" s="243"/>
      <c r="F65" s="243"/>
      <c r="G65" s="243"/>
      <c r="H65" s="244">
        <v>2283</v>
      </c>
      <c r="I65" s="244"/>
      <c r="J65" s="86">
        <f t="shared" si="0"/>
        <v>0.058232071255853814</v>
      </c>
    </row>
    <row r="66" spans="1:10" ht="24.75" customHeight="1">
      <c r="A66" s="242"/>
      <c r="B66" s="242"/>
      <c r="C66" s="242"/>
      <c r="D66" s="243" t="s">
        <v>56</v>
      </c>
      <c r="E66" s="243"/>
      <c r="F66" s="243"/>
      <c r="G66" s="243"/>
      <c r="H66" s="244">
        <v>65400</v>
      </c>
      <c r="I66" s="244"/>
      <c r="J66" s="86">
        <f t="shared" si="0"/>
        <v>1.6681460622570476</v>
      </c>
    </row>
    <row r="67" spans="1:10" ht="15">
      <c r="A67" s="242"/>
      <c r="B67" s="242"/>
      <c r="C67" s="242"/>
      <c r="D67" s="243" t="s">
        <v>57</v>
      </c>
      <c r="E67" s="243"/>
      <c r="F67" s="243"/>
      <c r="G67" s="243"/>
      <c r="H67" s="244">
        <v>40006</v>
      </c>
      <c r="I67" s="244"/>
      <c r="J67" s="86">
        <f t="shared" si="0"/>
        <v>1.0204258618754656</v>
      </c>
    </row>
    <row r="68" spans="1:10" ht="24.75" customHeight="1">
      <c r="A68" s="238" t="s">
        <v>100</v>
      </c>
      <c r="B68" s="238"/>
      <c r="C68" s="238"/>
      <c r="D68" s="238"/>
      <c r="E68" s="238"/>
      <c r="F68" s="238"/>
      <c r="G68" s="59"/>
      <c r="H68" s="239">
        <v>13767.61</v>
      </c>
      <c r="I68" s="239"/>
      <c r="J68" s="86">
        <f t="shared" si="0"/>
        <v>0.35116795731178524</v>
      </c>
    </row>
    <row r="69" spans="1:10" ht="15">
      <c r="A69" s="242"/>
      <c r="B69" s="242"/>
      <c r="C69" s="242"/>
      <c r="D69" s="243" t="s">
        <v>221</v>
      </c>
      <c r="E69" s="243"/>
      <c r="F69" s="243"/>
      <c r="G69" s="243"/>
      <c r="H69" s="239">
        <v>7850.25</v>
      </c>
      <c r="I69" s="239"/>
      <c r="J69" s="86">
        <f t="shared" si="0"/>
        <v>0.20023491781702427</v>
      </c>
    </row>
    <row r="70" spans="1:10" ht="15">
      <c r="A70" s="242"/>
      <c r="B70" s="242"/>
      <c r="C70" s="242"/>
      <c r="D70" s="243" t="s">
        <v>114</v>
      </c>
      <c r="E70" s="243"/>
      <c r="F70" s="243"/>
      <c r="G70" s="243"/>
      <c r="H70" s="239">
        <v>4327.36</v>
      </c>
      <c r="I70" s="239"/>
      <c r="J70" s="86">
        <f t="shared" si="0"/>
        <v>0.11037719486190606</v>
      </c>
    </row>
    <row r="71" spans="1:10" ht="24.75" customHeight="1">
      <c r="A71" s="242"/>
      <c r="B71" s="242"/>
      <c r="C71" s="242"/>
      <c r="D71" s="243" t="s">
        <v>199</v>
      </c>
      <c r="E71" s="243"/>
      <c r="F71" s="243"/>
      <c r="G71" s="243"/>
      <c r="H71" s="244">
        <v>1590</v>
      </c>
      <c r="I71" s="244"/>
      <c r="J71" s="86">
        <f t="shared" si="0"/>
        <v>0.040555844632854825</v>
      </c>
    </row>
    <row r="72" spans="1:10" ht="24.75" customHeight="1">
      <c r="A72" s="238" t="s">
        <v>88</v>
      </c>
      <c r="B72" s="238"/>
      <c r="C72" s="238"/>
      <c r="D72" s="238"/>
      <c r="E72" s="238"/>
      <c r="F72" s="238"/>
      <c r="G72" s="59"/>
      <c r="H72" s="239">
        <v>14661.37</v>
      </c>
      <c r="I72" s="239"/>
      <c r="J72" s="86">
        <f t="shared" si="0"/>
        <v>0.37396493322314395</v>
      </c>
    </row>
    <row r="73" spans="1:10" ht="24.75" customHeight="1">
      <c r="A73" s="238" t="s">
        <v>89</v>
      </c>
      <c r="B73" s="238"/>
      <c r="C73" s="238"/>
      <c r="D73" s="238"/>
      <c r="E73" s="238"/>
      <c r="F73" s="238"/>
      <c r="G73" s="59"/>
      <c r="H73" s="239">
        <v>1742.37</v>
      </c>
      <c r="I73" s="239"/>
      <c r="J73" s="86">
        <f t="shared" si="0"/>
        <v>0.044442318876067456</v>
      </c>
    </row>
    <row r="74" spans="1:10" ht="15">
      <c r="A74" s="238" t="s">
        <v>58</v>
      </c>
      <c r="B74" s="238"/>
      <c r="C74" s="238"/>
      <c r="D74" s="238"/>
      <c r="E74" s="238"/>
      <c r="F74" s="238"/>
      <c r="G74" s="59"/>
      <c r="H74" s="244">
        <v>12919</v>
      </c>
      <c r="I74" s="244"/>
      <c r="J74" s="86">
        <f t="shared" si="0"/>
        <v>0.3295226143470764</v>
      </c>
    </row>
    <row r="75" spans="1:10" ht="15">
      <c r="A75" s="242"/>
      <c r="B75" s="242"/>
      <c r="C75" s="242"/>
      <c r="D75" s="243" t="s">
        <v>120</v>
      </c>
      <c r="E75" s="243"/>
      <c r="F75" s="243"/>
      <c r="G75" s="243"/>
      <c r="H75" s="244">
        <v>1064</v>
      </c>
      <c r="I75" s="244"/>
      <c r="J75" s="86">
        <f t="shared" si="0"/>
        <v>0.027139257037331783</v>
      </c>
    </row>
    <row r="76" spans="1:10" ht="15">
      <c r="A76" s="242"/>
      <c r="B76" s="242"/>
      <c r="C76" s="242"/>
      <c r="D76" s="243" t="s">
        <v>59</v>
      </c>
      <c r="E76" s="243"/>
      <c r="F76" s="243"/>
      <c r="G76" s="243"/>
      <c r="H76" s="244">
        <v>246</v>
      </c>
      <c r="I76" s="244"/>
      <c r="J76" s="86">
        <f t="shared" si="0"/>
        <v>0.0062746778488567845</v>
      </c>
    </row>
    <row r="77" spans="1:10" ht="24.75" customHeight="1">
      <c r="A77" s="242"/>
      <c r="B77" s="242"/>
      <c r="C77" s="242"/>
      <c r="D77" s="243" t="s">
        <v>222</v>
      </c>
      <c r="E77" s="243"/>
      <c r="F77" s="243"/>
      <c r="G77" s="243"/>
      <c r="H77" s="244">
        <v>7641</v>
      </c>
      <c r="I77" s="244"/>
      <c r="J77" s="86">
        <f t="shared" si="0"/>
        <v>0.19489761562241745</v>
      </c>
    </row>
    <row r="78" spans="1:10" ht="15">
      <c r="A78" s="242"/>
      <c r="B78" s="242"/>
      <c r="C78" s="242"/>
      <c r="D78" s="243" t="s">
        <v>60</v>
      </c>
      <c r="E78" s="243"/>
      <c r="F78" s="243"/>
      <c r="G78" s="243"/>
      <c r="H78" s="244">
        <v>3453</v>
      </c>
      <c r="I78" s="244"/>
      <c r="J78" s="86">
        <f t="shared" si="0"/>
        <v>0.08807505126870925</v>
      </c>
    </row>
    <row r="79" spans="1:10" ht="24.75" customHeight="1">
      <c r="A79" s="242"/>
      <c r="B79" s="242"/>
      <c r="C79" s="242"/>
      <c r="D79" s="243" t="s">
        <v>123</v>
      </c>
      <c r="E79" s="243"/>
      <c r="F79" s="243"/>
      <c r="G79" s="243"/>
      <c r="H79" s="244">
        <v>515</v>
      </c>
      <c r="I79" s="244"/>
      <c r="J79" s="86">
        <f t="shared" si="0"/>
        <v>0.013136012569761154</v>
      </c>
    </row>
    <row r="80" spans="1:10" ht="24.75" customHeight="1">
      <c r="A80" s="238" t="s">
        <v>124</v>
      </c>
      <c r="B80" s="238"/>
      <c r="C80" s="238"/>
      <c r="D80" s="238"/>
      <c r="E80" s="238"/>
      <c r="F80" s="238"/>
      <c r="G80" s="59"/>
      <c r="H80" s="244">
        <v>1064</v>
      </c>
      <c r="I80" s="244"/>
      <c r="J80" s="86">
        <f t="shared" si="0"/>
        <v>0.027139257037331783</v>
      </c>
    </row>
    <row r="81" spans="1:10" ht="15">
      <c r="A81" s="242"/>
      <c r="B81" s="242"/>
      <c r="C81" s="242"/>
      <c r="D81" s="243" t="s">
        <v>120</v>
      </c>
      <c r="E81" s="243"/>
      <c r="F81" s="243"/>
      <c r="G81" s="243"/>
      <c r="H81" s="244">
        <v>1064</v>
      </c>
      <c r="I81" s="244"/>
      <c r="J81" s="86">
        <f t="shared" si="0"/>
        <v>0.027139257037331783</v>
      </c>
    </row>
    <row r="82" spans="1:10" ht="24.75" customHeight="1">
      <c r="A82" s="238" t="s">
        <v>101</v>
      </c>
      <c r="B82" s="238"/>
      <c r="C82" s="238"/>
      <c r="D82" s="238"/>
      <c r="E82" s="238"/>
      <c r="F82" s="238"/>
      <c r="G82" s="59"/>
      <c r="H82" s="245">
        <v>11463.7</v>
      </c>
      <c r="I82" s="245"/>
      <c r="J82" s="86">
        <f t="shared" si="0"/>
        <v>0.29240253843877856</v>
      </c>
    </row>
    <row r="83" spans="1:10" ht="24.75" customHeight="1">
      <c r="A83" s="242"/>
      <c r="B83" s="242"/>
      <c r="C83" s="242"/>
      <c r="D83" s="243" t="s">
        <v>77</v>
      </c>
      <c r="E83" s="243"/>
      <c r="F83" s="243"/>
      <c r="G83" s="243"/>
      <c r="H83" s="239">
        <v>4771.47</v>
      </c>
      <c r="I83" s="239"/>
      <c r="J83" s="86">
        <f t="shared" si="0"/>
        <v>0.12170502892473448</v>
      </c>
    </row>
    <row r="84" spans="1:10" ht="15">
      <c r="A84" s="242"/>
      <c r="B84" s="242"/>
      <c r="C84" s="242"/>
      <c r="D84" s="243" t="s">
        <v>152</v>
      </c>
      <c r="E84" s="243"/>
      <c r="F84" s="243"/>
      <c r="G84" s="243"/>
      <c r="H84" s="239">
        <v>2842.27</v>
      </c>
      <c r="I84" s="239"/>
      <c r="J84" s="86">
        <f aca="true" t="shared" si="1" ref="J84:J101">H84/12/3267.1</f>
        <v>0.07249727077020394</v>
      </c>
    </row>
    <row r="85" spans="1:10" ht="15">
      <c r="A85" s="242"/>
      <c r="B85" s="242"/>
      <c r="C85" s="242"/>
      <c r="D85" s="243" t="s">
        <v>79</v>
      </c>
      <c r="E85" s="243"/>
      <c r="F85" s="243"/>
      <c r="G85" s="243"/>
      <c r="H85" s="239">
        <v>3849.96</v>
      </c>
      <c r="I85" s="239"/>
      <c r="J85" s="86">
        <f t="shared" si="1"/>
        <v>0.0982002387438401</v>
      </c>
    </row>
    <row r="86" spans="1:10" ht="24.75" customHeight="1">
      <c r="A86" s="238" t="s">
        <v>102</v>
      </c>
      <c r="B86" s="238"/>
      <c r="C86" s="238"/>
      <c r="D86" s="238"/>
      <c r="E86" s="238"/>
      <c r="F86" s="238"/>
      <c r="G86" s="59"/>
      <c r="H86" s="244">
        <v>10932</v>
      </c>
      <c r="I86" s="244"/>
      <c r="J86" s="86">
        <f t="shared" si="1"/>
        <v>0.2788405619662698</v>
      </c>
    </row>
    <row r="87" spans="1:10" ht="15">
      <c r="A87" s="242"/>
      <c r="B87" s="242"/>
      <c r="C87" s="242"/>
      <c r="D87" s="243" t="s">
        <v>126</v>
      </c>
      <c r="E87" s="243"/>
      <c r="F87" s="243"/>
      <c r="G87" s="243"/>
      <c r="H87" s="244">
        <v>9552</v>
      </c>
      <c r="I87" s="244"/>
      <c r="J87" s="86">
        <f t="shared" si="1"/>
        <v>0.24364114964341466</v>
      </c>
    </row>
    <row r="88" spans="1:10" ht="15">
      <c r="A88" s="242"/>
      <c r="B88" s="242"/>
      <c r="C88" s="242"/>
      <c r="D88" s="243" t="s">
        <v>67</v>
      </c>
      <c r="E88" s="243"/>
      <c r="F88" s="243"/>
      <c r="G88" s="243"/>
      <c r="H88" s="244">
        <v>1380</v>
      </c>
      <c r="I88" s="244"/>
      <c r="J88" s="86">
        <f t="shared" si="1"/>
        <v>0.03519941232285513</v>
      </c>
    </row>
    <row r="89" spans="1:10" ht="15">
      <c r="A89" s="238" t="s">
        <v>104</v>
      </c>
      <c r="B89" s="238"/>
      <c r="C89" s="238"/>
      <c r="D89" s="238"/>
      <c r="E89" s="238"/>
      <c r="F89" s="238"/>
      <c r="G89" s="59"/>
      <c r="H89" s="239">
        <v>7965.02</v>
      </c>
      <c r="I89" s="239"/>
      <c r="J89" s="86">
        <f t="shared" si="1"/>
        <v>0.20316233560854172</v>
      </c>
    </row>
    <row r="90" spans="1:10" ht="15">
      <c r="A90" s="242"/>
      <c r="B90" s="242"/>
      <c r="C90" s="242"/>
      <c r="D90" s="243" t="s">
        <v>128</v>
      </c>
      <c r="E90" s="243"/>
      <c r="F90" s="243"/>
      <c r="G90" s="243"/>
      <c r="H90" s="245">
        <v>1309.6</v>
      </c>
      <c r="I90" s="245"/>
      <c r="J90" s="86">
        <f t="shared" si="1"/>
        <v>0.033403732157979045</v>
      </c>
    </row>
    <row r="91" spans="1:10" ht="15">
      <c r="A91" s="242"/>
      <c r="B91" s="242"/>
      <c r="C91" s="242"/>
      <c r="D91" s="243" t="s">
        <v>184</v>
      </c>
      <c r="E91" s="243"/>
      <c r="F91" s="243"/>
      <c r="G91" s="243"/>
      <c r="H91" s="244">
        <v>5720</v>
      </c>
      <c r="I91" s="244"/>
      <c r="J91" s="86">
        <f t="shared" si="1"/>
        <v>0.14589901339618214</v>
      </c>
    </row>
    <row r="92" spans="1:10" ht="24.75" customHeight="1">
      <c r="A92" s="242"/>
      <c r="B92" s="242"/>
      <c r="C92" s="242"/>
      <c r="D92" s="243" t="s">
        <v>201</v>
      </c>
      <c r="E92" s="243"/>
      <c r="F92" s="243"/>
      <c r="G92" s="243"/>
      <c r="H92" s="239">
        <v>514.15</v>
      </c>
      <c r="I92" s="239"/>
      <c r="J92" s="86">
        <f t="shared" si="1"/>
        <v>0.013114331772315918</v>
      </c>
    </row>
    <row r="93" spans="1:10" ht="15">
      <c r="A93" s="242"/>
      <c r="B93" s="242"/>
      <c r="C93" s="242"/>
      <c r="D93" s="243" t="s">
        <v>223</v>
      </c>
      <c r="E93" s="243"/>
      <c r="F93" s="243"/>
      <c r="G93" s="243"/>
      <c r="H93" s="239">
        <v>122.27</v>
      </c>
      <c r="I93" s="239"/>
      <c r="J93" s="86">
        <f t="shared" si="1"/>
        <v>0.0031187189454460126</v>
      </c>
    </row>
    <row r="94" spans="1:10" ht="15">
      <c r="A94" s="242"/>
      <c r="B94" s="242"/>
      <c r="C94" s="242"/>
      <c r="D94" s="243" t="s">
        <v>174</v>
      </c>
      <c r="E94" s="243"/>
      <c r="F94" s="243"/>
      <c r="G94" s="243"/>
      <c r="H94" s="239">
        <v>299</v>
      </c>
      <c r="I94" s="239"/>
      <c r="J94" s="86">
        <f t="shared" si="1"/>
        <v>0.007626539336618612</v>
      </c>
    </row>
    <row r="95" spans="1:10" ht="15">
      <c r="A95" s="238" t="s">
        <v>70</v>
      </c>
      <c r="B95" s="238"/>
      <c r="C95" s="238"/>
      <c r="D95" s="238"/>
      <c r="E95" s="238"/>
      <c r="F95" s="238"/>
      <c r="G95" s="59"/>
      <c r="H95" s="239">
        <v>52194.74</v>
      </c>
      <c r="I95" s="239"/>
      <c r="J95" s="86">
        <f t="shared" si="1"/>
        <v>1.3313218654668257</v>
      </c>
    </row>
    <row r="96" spans="1:10" ht="15">
      <c r="A96" s="238" t="s">
        <v>71</v>
      </c>
      <c r="B96" s="238"/>
      <c r="C96" s="238"/>
      <c r="D96" s="238"/>
      <c r="E96" s="238"/>
      <c r="F96" s="238"/>
      <c r="G96" s="59"/>
      <c r="H96" s="239">
        <v>23302.26</v>
      </c>
      <c r="I96" s="239"/>
      <c r="J96" s="86">
        <f t="shared" si="1"/>
        <v>0.5943665636191117</v>
      </c>
    </row>
    <row r="97" spans="1:10" ht="15">
      <c r="A97" s="238" t="s">
        <v>72</v>
      </c>
      <c r="B97" s="238"/>
      <c r="C97" s="238"/>
      <c r="D97" s="238"/>
      <c r="E97" s="238"/>
      <c r="F97" s="238"/>
      <c r="G97" s="59"/>
      <c r="H97" s="239">
        <v>28892.48</v>
      </c>
      <c r="I97" s="239"/>
      <c r="J97" s="86">
        <f t="shared" si="1"/>
        <v>0.7369553018477141</v>
      </c>
    </row>
    <row r="98" spans="1:10" ht="45" customHeight="1">
      <c r="A98" s="238" t="s">
        <v>73</v>
      </c>
      <c r="B98" s="238"/>
      <c r="C98" s="238"/>
      <c r="D98" s="238"/>
      <c r="E98" s="238"/>
      <c r="F98" s="238"/>
      <c r="G98" s="59"/>
      <c r="H98" s="239">
        <v>126358.32</v>
      </c>
      <c r="I98" s="239"/>
      <c r="J98" s="86">
        <f t="shared" si="1"/>
        <v>3.2229989899299074</v>
      </c>
    </row>
    <row r="99" spans="1:10" ht="15">
      <c r="A99" s="238" t="s">
        <v>93</v>
      </c>
      <c r="B99" s="238"/>
      <c r="C99" s="238"/>
      <c r="D99" s="238"/>
      <c r="E99" s="238"/>
      <c r="F99" s="238"/>
      <c r="G99" s="59"/>
      <c r="H99" s="239">
        <v>63573.09</v>
      </c>
      <c r="I99" s="239"/>
      <c r="J99" s="86">
        <f t="shared" si="1"/>
        <v>1.6215473967738974</v>
      </c>
    </row>
    <row r="100" spans="1:10" ht="15">
      <c r="A100" s="238" t="s">
        <v>92</v>
      </c>
      <c r="B100" s="238"/>
      <c r="C100" s="238"/>
      <c r="D100" s="238"/>
      <c r="E100" s="238"/>
      <c r="F100" s="238"/>
      <c r="G100" s="59"/>
      <c r="H100" s="239">
        <v>10661.62</v>
      </c>
      <c r="I100" s="239"/>
      <c r="J100" s="86">
        <f t="shared" si="1"/>
        <v>0.27194402783304256</v>
      </c>
    </row>
    <row r="101" spans="1:10" ht="15">
      <c r="A101" s="238" t="s">
        <v>74</v>
      </c>
      <c r="B101" s="238"/>
      <c r="C101" s="238"/>
      <c r="D101" s="238"/>
      <c r="E101" s="238"/>
      <c r="F101" s="238"/>
      <c r="G101" s="59"/>
      <c r="H101" s="239">
        <v>52123.61</v>
      </c>
      <c r="I101" s="239"/>
      <c r="J101" s="86">
        <f t="shared" si="1"/>
        <v>1.3295075653229673</v>
      </c>
    </row>
    <row r="102" spans="1:10" ht="15">
      <c r="A102" s="240" t="s">
        <v>94</v>
      </c>
      <c r="B102" s="240"/>
      <c r="C102" s="240"/>
      <c r="D102" s="241">
        <v>758224.63</v>
      </c>
      <c r="E102" s="241"/>
      <c r="F102" s="241"/>
      <c r="G102" s="241"/>
      <c r="H102" s="241"/>
      <c r="I102" s="241"/>
      <c r="J102" s="87"/>
    </row>
    <row r="103" spans="1:11" ht="15">
      <c r="A103" s="56"/>
      <c r="B103" s="56"/>
      <c r="C103" s="56"/>
      <c r="D103" s="236"/>
      <c r="E103" s="236"/>
      <c r="F103" s="56"/>
      <c r="G103" s="56"/>
      <c r="H103" s="56"/>
      <c r="I103" s="56"/>
      <c r="J103" s="56"/>
      <c r="K103" s="56"/>
    </row>
    <row r="104" spans="1:11" ht="6.7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1:11" ht="15">
      <c r="A105" s="237" t="s">
        <v>95</v>
      </c>
      <c r="B105" s="237"/>
      <c r="C105" s="56"/>
      <c r="D105" s="56"/>
      <c r="E105" s="56"/>
      <c r="F105" s="56"/>
      <c r="G105" s="56"/>
      <c r="H105" s="56"/>
      <c r="I105" s="56"/>
      <c r="J105" s="56" t="s">
        <v>96</v>
      </c>
      <c r="K105" s="56"/>
    </row>
    <row r="106" spans="1:11" ht="15">
      <c r="A106" s="56" t="s">
        <v>0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1:11" ht="1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</row>
  </sheetData>
  <sheetProtection/>
  <mergeCells count="245"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  <mergeCell ref="A19:E19"/>
    <mergeCell ref="F19:G19"/>
    <mergeCell ref="H19:I19"/>
    <mergeCell ref="J19:K19"/>
    <mergeCell ref="A20:E20"/>
    <mergeCell ref="F20:G20"/>
    <mergeCell ref="H20:I20"/>
    <mergeCell ref="J20:K20"/>
    <mergeCell ref="D14:E14"/>
    <mergeCell ref="H16:I16"/>
    <mergeCell ref="A18:E18"/>
    <mergeCell ref="F18:G18"/>
    <mergeCell ref="H18:I18"/>
    <mergeCell ref="J18:K18"/>
    <mergeCell ref="A25:C25"/>
    <mergeCell ref="D25:G25"/>
    <mergeCell ref="H25:I25"/>
    <mergeCell ref="A22:C22"/>
    <mergeCell ref="D22:G22"/>
    <mergeCell ref="H22:I22"/>
    <mergeCell ref="A23:F23"/>
    <mergeCell ref="H23:I23"/>
    <mergeCell ref="A24:F24"/>
    <mergeCell ref="H24:I24"/>
    <mergeCell ref="A28:F28"/>
    <mergeCell ref="H28:I28"/>
    <mergeCell ref="A29:C29"/>
    <mergeCell ref="D29:G29"/>
    <mergeCell ref="H29:I29"/>
    <mergeCell ref="A30:C30"/>
    <mergeCell ref="D30:G30"/>
    <mergeCell ref="H30:I30"/>
    <mergeCell ref="A26:C26"/>
    <mergeCell ref="D26:G26"/>
    <mergeCell ref="H26:I26"/>
    <mergeCell ref="A27:C27"/>
    <mergeCell ref="D27:G27"/>
    <mergeCell ref="H27:I27"/>
    <mergeCell ref="A33:C33"/>
    <mergeCell ref="D33:G33"/>
    <mergeCell ref="H33:I33"/>
    <mergeCell ref="A34:C34"/>
    <mergeCell ref="D34:G34"/>
    <mergeCell ref="H34:I34"/>
    <mergeCell ref="A31:C31"/>
    <mergeCell ref="D31:G31"/>
    <mergeCell ref="H31:I31"/>
    <mergeCell ref="A32:F32"/>
    <mergeCell ref="H32:I32"/>
    <mergeCell ref="A37:C37"/>
    <mergeCell ref="D37:G37"/>
    <mergeCell ref="H37:I37"/>
    <mergeCell ref="A38:C38"/>
    <mergeCell ref="D38:G38"/>
    <mergeCell ref="H38:I38"/>
    <mergeCell ref="A35:C35"/>
    <mergeCell ref="D35:G35"/>
    <mergeCell ref="H35:I35"/>
    <mergeCell ref="A36:C36"/>
    <mergeCell ref="D36:G36"/>
    <mergeCell ref="H36:I36"/>
    <mergeCell ref="A41:F41"/>
    <mergeCell ref="H41:I41"/>
    <mergeCell ref="A42:C42"/>
    <mergeCell ref="D42:G42"/>
    <mergeCell ref="H42:I42"/>
    <mergeCell ref="A43:C43"/>
    <mergeCell ref="D43:G43"/>
    <mergeCell ref="H43:I43"/>
    <mergeCell ref="A39:F39"/>
    <mergeCell ref="H39:I39"/>
    <mergeCell ref="A40:C40"/>
    <mergeCell ref="D40:G40"/>
    <mergeCell ref="H40:I40"/>
    <mergeCell ref="A46:F46"/>
    <mergeCell ref="H46:I46"/>
    <mergeCell ref="A47:C47"/>
    <mergeCell ref="D47:G47"/>
    <mergeCell ref="H47:I47"/>
    <mergeCell ref="A48:C48"/>
    <mergeCell ref="D48:G48"/>
    <mergeCell ref="H48:I48"/>
    <mergeCell ref="A44:F44"/>
    <mergeCell ref="H44:I44"/>
    <mergeCell ref="A45:F45"/>
    <mergeCell ref="H45:I45"/>
    <mergeCell ref="A52:F52"/>
    <mergeCell ref="H52:I52"/>
    <mergeCell ref="A53:F53"/>
    <mergeCell ref="H53:I53"/>
    <mergeCell ref="A49:F49"/>
    <mergeCell ref="H49:I49"/>
    <mergeCell ref="A50:C50"/>
    <mergeCell ref="D50:G50"/>
    <mergeCell ref="H50:I50"/>
    <mergeCell ref="A51:F51"/>
    <mergeCell ref="H51:I51"/>
    <mergeCell ref="A56:C56"/>
    <mergeCell ref="D56:G56"/>
    <mergeCell ref="H56:I56"/>
    <mergeCell ref="A57:C57"/>
    <mergeCell ref="D57:G57"/>
    <mergeCell ref="H57:I57"/>
    <mergeCell ref="A54:C54"/>
    <mergeCell ref="D54:G54"/>
    <mergeCell ref="H54:I54"/>
    <mergeCell ref="A55:C55"/>
    <mergeCell ref="D55:G55"/>
    <mergeCell ref="H55:I55"/>
    <mergeCell ref="A63:C63"/>
    <mergeCell ref="D63:G63"/>
    <mergeCell ref="H63:I63"/>
    <mergeCell ref="A64:C64"/>
    <mergeCell ref="D64:G64"/>
    <mergeCell ref="H64:I64"/>
    <mergeCell ref="A58:C58"/>
    <mergeCell ref="D58:G58"/>
    <mergeCell ref="H58:I58"/>
    <mergeCell ref="A59:C59"/>
    <mergeCell ref="D59:G59"/>
    <mergeCell ref="H59:I59"/>
    <mergeCell ref="A61:F61"/>
    <mergeCell ref="H61:I61"/>
    <mergeCell ref="A62:C62"/>
    <mergeCell ref="D62:G62"/>
    <mergeCell ref="H62:I62"/>
    <mergeCell ref="A60:C60"/>
    <mergeCell ref="D60:G60"/>
    <mergeCell ref="H60:I60"/>
    <mergeCell ref="A67:C67"/>
    <mergeCell ref="D67:G67"/>
    <mergeCell ref="H67:I67"/>
    <mergeCell ref="A68:F68"/>
    <mergeCell ref="H68:I68"/>
    <mergeCell ref="A65:C65"/>
    <mergeCell ref="D65:G65"/>
    <mergeCell ref="H65:I65"/>
    <mergeCell ref="A66:C66"/>
    <mergeCell ref="D66:G66"/>
    <mergeCell ref="H66:I66"/>
    <mergeCell ref="A71:C71"/>
    <mergeCell ref="D71:G71"/>
    <mergeCell ref="H71:I71"/>
    <mergeCell ref="A72:F72"/>
    <mergeCell ref="H72:I72"/>
    <mergeCell ref="A69:C69"/>
    <mergeCell ref="D69:G69"/>
    <mergeCell ref="H69:I69"/>
    <mergeCell ref="A70:C70"/>
    <mergeCell ref="D70:G70"/>
    <mergeCell ref="H70:I70"/>
    <mergeCell ref="A75:C75"/>
    <mergeCell ref="D75:G75"/>
    <mergeCell ref="H75:I75"/>
    <mergeCell ref="A76:C76"/>
    <mergeCell ref="D76:G76"/>
    <mergeCell ref="H76:I76"/>
    <mergeCell ref="A73:F73"/>
    <mergeCell ref="H73:I73"/>
    <mergeCell ref="A74:F74"/>
    <mergeCell ref="H74:I74"/>
    <mergeCell ref="A79:C79"/>
    <mergeCell ref="D79:G79"/>
    <mergeCell ref="H79:I79"/>
    <mergeCell ref="A80:F80"/>
    <mergeCell ref="H80:I80"/>
    <mergeCell ref="A77:C77"/>
    <mergeCell ref="D77:G77"/>
    <mergeCell ref="H77:I77"/>
    <mergeCell ref="A78:C78"/>
    <mergeCell ref="D78:G78"/>
    <mergeCell ref="H78:I78"/>
    <mergeCell ref="A83:C83"/>
    <mergeCell ref="D83:G83"/>
    <mergeCell ref="H83:I83"/>
    <mergeCell ref="A84:C84"/>
    <mergeCell ref="D84:G84"/>
    <mergeCell ref="H84:I84"/>
    <mergeCell ref="A81:C81"/>
    <mergeCell ref="D81:G81"/>
    <mergeCell ref="H81:I81"/>
    <mergeCell ref="A82:F82"/>
    <mergeCell ref="H82:I82"/>
    <mergeCell ref="A87:C87"/>
    <mergeCell ref="D87:G87"/>
    <mergeCell ref="H87:I87"/>
    <mergeCell ref="A88:C88"/>
    <mergeCell ref="D88:G88"/>
    <mergeCell ref="H88:I88"/>
    <mergeCell ref="A85:C85"/>
    <mergeCell ref="D85:G85"/>
    <mergeCell ref="H85:I85"/>
    <mergeCell ref="A86:F86"/>
    <mergeCell ref="H86:I86"/>
    <mergeCell ref="A91:C91"/>
    <mergeCell ref="D91:G91"/>
    <mergeCell ref="H91:I91"/>
    <mergeCell ref="A92:C92"/>
    <mergeCell ref="D92:G92"/>
    <mergeCell ref="H92:I92"/>
    <mergeCell ref="A89:F89"/>
    <mergeCell ref="H89:I89"/>
    <mergeCell ref="A90:C90"/>
    <mergeCell ref="D90:G90"/>
    <mergeCell ref="H90:I90"/>
    <mergeCell ref="A95:F95"/>
    <mergeCell ref="H95:I95"/>
    <mergeCell ref="A100:F100"/>
    <mergeCell ref="H100:I100"/>
    <mergeCell ref="A98:F98"/>
    <mergeCell ref="H98:I98"/>
    <mergeCell ref="A99:F99"/>
    <mergeCell ref="H99:I99"/>
    <mergeCell ref="A93:C93"/>
    <mergeCell ref="D93:G93"/>
    <mergeCell ref="H93:I93"/>
    <mergeCell ref="A94:C94"/>
    <mergeCell ref="D94:G94"/>
    <mergeCell ref="H94:I94"/>
    <mergeCell ref="D103:E103"/>
    <mergeCell ref="A105:B105"/>
    <mergeCell ref="A101:F101"/>
    <mergeCell ref="H101:I101"/>
    <mergeCell ref="A102:C102"/>
    <mergeCell ref="D102:I102"/>
    <mergeCell ref="A96:F96"/>
    <mergeCell ref="H96:I96"/>
    <mergeCell ref="A97:F97"/>
    <mergeCell ref="H97:I97"/>
  </mergeCells>
  <printOptions/>
  <pageMargins left="0.31496062992125984" right="0.11811023622047245" top="0.15748031496062992" bottom="0.15748031496062992" header="0.31496062992125984" footer="0.31496062992125984"/>
  <pageSetup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0"/>
  <sheetViews>
    <sheetView zoomScalePageLayoutView="0" workbookViewId="0" topLeftCell="A1">
      <selection activeCell="G24" sqref="G24"/>
    </sheetView>
  </sheetViews>
  <sheetFormatPr defaultColWidth="9.140625" defaultRowHeight="15"/>
  <sheetData>
    <row r="1" spans="1:11" ht="1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">
      <c r="A3" s="263" t="s">
        <v>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15">
      <c r="A4" s="263" t="s">
        <v>2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</row>
    <row r="5" spans="1:11" ht="15">
      <c r="A5" s="62" t="s">
        <v>3</v>
      </c>
      <c r="B5" s="62"/>
      <c r="C5" s="62"/>
      <c r="D5" s="62"/>
      <c r="E5" s="62"/>
      <c r="F5" s="60"/>
      <c r="G5" s="60"/>
      <c r="H5" s="60"/>
      <c r="I5" s="60"/>
      <c r="J5" s="60"/>
      <c r="K5" s="60"/>
    </row>
    <row r="6" spans="1:11" ht="1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5">
      <c r="A7" s="61" t="s">
        <v>224</v>
      </c>
      <c r="B7" s="61"/>
      <c r="C7" s="61"/>
      <c r="D7" s="61"/>
      <c r="E7" s="61"/>
      <c r="F7" s="61" t="s">
        <v>225</v>
      </c>
      <c r="G7" s="61"/>
      <c r="H7" s="61"/>
      <c r="I7" s="253" t="s">
        <v>6</v>
      </c>
      <c r="J7" s="253"/>
      <c r="K7" s="253"/>
    </row>
    <row r="8" spans="1:11" ht="15">
      <c r="A8" s="63" t="s">
        <v>7</v>
      </c>
      <c r="B8" s="61"/>
      <c r="C8" s="61"/>
      <c r="D8" s="61"/>
      <c r="E8" s="61" t="s">
        <v>8</v>
      </c>
      <c r="F8" s="61"/>
      <c r="G8" s="61"/>
      <c r="H8" s="262">
        <v>-1615590.69</v>
      </c>
      <c r="I8" s="262"/>
      <c r="J8" s="61" t="s">
        <v>9</v>
      </c>
      <c r="K8" s="61"/>
    </row>
    <row r="9" spans="1:11" ht="1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15">
      <c r="A10" s="261" t="s">
        <v>10</v>
      </c>
      <c r="B10" s="261"/>
      <c r="C10" s="261"/>
      <c r="D10" s="261"/>
      <c r="E10" s="261"/>
      <c r="F10" s="260" t="s">
        <v>11</v>
      </c>
      <c r="G10" s="260"/>
      <c r="H10" s="260" t="s">
        <v>12</v>
      </c>
      <c r="I10" s="260"/>
      <c r="J10" s="260" t="s">
        <v>13</v>
      </c>
      <c r="K10" s="260"/>
    </row>
    <row r="11" spans="1:11" ht="15">
      <c r="A11" s="261" t="s">
        <v>14</v>
      </c>
      <c r="B11" s="261"/>
      <c r="C11" s="261"/>
      <c r="D11" s="261"/>
      <c r="E11" s="261"/>
      <c r="F11" s="255">
        <v>406067.19</v>
      </c>
      <c r="G11" s="255"/>
      <c r="H11" s="255">
        <v>397933.03</v>
      </c>
      <c r="I11" s="255"/>
      <c r="J11" s="255">
        <v>8134.16</v>
      </c>
      <c r="K11" s="255"/>
    </row>
    <row r="12" spans="1:11" ht="15">
      <c r="A12" s="261" t="s">
        <v>15</v>
      </c>
      <c r="B12" s="261"/>
      <c r="C12" s="261"/>
      <c r="D12" s="261"/>
      <c r="E12" s="261"/>
      <c r="F12" s="255">
        <v>406067.19</v>
      </c>
      <c r="G12" s="255"/>
      <c r="H12" s="255">
        <v>397933.03</v>
      </c>
      <c r="I12" s="255"/>
      <c r="J12" s="255">
        <v>8134.16</v>
      </c>
      <c r="K12" s="255"/>
    </row>
    <row r="13" spans="1:11" ht="1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ht="15">
      <c r="A14" s="61" t="s">
        <v>16</v>
      </c>
      <c r="B14" s="61"/>
      <c r="C14" s="61"/>
      <c r="D14" s="262">
        <v>-1217657.66</v>
      </c>
      <c r="E14" s="262"/>
      <c r="F14" s="61" t="s">
        <v>9</v>
      </c>
      <c r="G14" s="61"/>
      <c r="H14" s="61"/>
      <c r="I14" s="61"/>
      <c r="J14" s="61"/>
      <c r="K14" s="61"/>
    </row>
    <row r="15" spans="1:11" ht="1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15">
      <c r="A16" s="63" t="s">
        <v>17</v>
      </c>
      <c r="B16" s="61"/>
      <c r="C16" s="61"/>
      <c r="D16" s="61"/>
      <c r="E16" s="61"/>
      <c r="F16" s="61"/>
      <c r="G16" s="61"/>
      <c r="H16" s="262"/>
      <c r="I16" s="262"/>
      <c r="J16" s="61"/>
      <c r="K16" s="61"/>
    </row>
    <row r="17" spans="1:11" ht="1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ht="15">
      <c r="A18" s="261" t="s">
        <v>10</v>
      </c>
      <c r="B18" s="261"/>
      <c r="C18" s="261"/>
      <c r="D18" s="261"/>
      <c r="E18" s="261"/>
      <c r="F18" s="260" t="s">
        <v>11</v>
      </c>
      <c r="G18" s="260"/>
      <c r="H18" s="260" t="s">
        <v>12</v>
      </c>
      <c r="I18" s="260"/>
      <c r="J18" s="260" t="s">
        <v>13</v>
      </c>
      <c r="K18" s="260"/>
    </row>
    <row r="19" spans="1:11" ht="15">
      <c r="A19" s="261" t="s">
        <v>14</v>
      </c>
      <c r="B19" s="261"/>
      <c r="C19" s="261"/>
      <c r="D19" s="261"/>
      <c r="E19" s="261"/>
      <c r="F19" s="255">
        <v>545861.28</v>
      </c>
      <c r="G19" s="255"/>
      <c r="H19" s="255">
        <v>549286.18</v>
      </c>
      <c r="I19" s="255"/>
      <c r="J19" s="259">
        <v>-3424.9</v>
      </c>
      <c r="K19" s="259"/>
    </row>
    <row r="20" spans="1:11" ht="15">
      <c r="A20" s="261" t="s">
        <v>15</v>
      </c>
      <c r="B20" s="261"/>
      <c r="C20" s="261"/>
      <c r="D20" s="261"/>
      <c r="E20" s="261"/>
      <c r="F20" s="255">
        <v>545861.28</v>
      </c>
      <c r="G20" s="255"/>
      <c r="H20" s="255">
        <v>549286.18</v>
      </c>
      <c r="I20" s="255"/>
      <c r="J20" s="259">
        <v>-3424.9</v>
      </c>
      <c r="K20" s="259"/>
    </row>
    <row r="21" spans="1:11" ht="1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0" ht="32.25">
      <c r="A22" s="260" t="s">
        <v>18</v>
      </c>
      <c r="B22" s="260"/>
      <c r="C22" s="260"/>
      <c r="D22" s="260" t="s">
        <v>19</v>
      </c>
      <c r="E22" s="260"/>
      <c r="F22" s="260"/>
      <c r="G22" s="260"/>
      <c r="H22" s="260" t="s">
        <v>20</v>
      </c>
      <c r="I22" s="260"/>
      <c r="J22" s="88" t="s">
        <v>253</v>
      </c>
    </row>
    <row r="23" spans="1:10" ht="15">
      <c r="A23" s="254" t="s">
        <v>21</v>
      </c>
      <c r="B23" s="254"/>
      <c r="C23" s="254"/>
      <c r="D23" s="254"/>
      <c r="E23" s="254"/>
      <c r="F23" s="254"/>
      <c r="G23" s="64"/>
      <c r="H23" s="255">
        <v>227707.35</v>
      </c>
      <c r="I23" s="255"/>
      <c r="J23" s="86">
        <f>H23/12/3267.3</f>
        <v>5.8077349799528655</v>
      </c>
    </row>
    <row r="24" spans="1:10" ht="15">
      <c r="A24" s="254" t="s">
        <v>22</v>
      </c>
      <c r="B24" s="254"/>
      <c r="C24" s="254"/>
      <c r="D24" s="254"/>
      <c r="E24" s="254"/>
      <c r="F24" s="254"/>
      <c r="G24" s="64"/>
      <c r="H24" s="255">
        <v>37218.87</v>
      </c>
      <c r="I24" s="255"/>
      <c r="J24" s="86">
        <f aca="true" t="shared" si="0" ref="J24:J83">H24/12/3267.3</f>
        <v>0.949276925902121</v>
      </c>
    </row>
    <row r="25" spans="1:10" ht="24.75" customHeight="1">
      <c r="A25" s="256"/>
      <c r="B25" s="256"/>
      <c r="C25" s="256"/>
      <c r="D25" s="257" t="s">
        <v>23</v>
      </c>
      <c r="E25" s="257"/>
      <c r="F25" s="257"/>
      <c r="G25" s="257"/>
      <c r="H25" s="258">
        <v>17690.37</v>
      </c>
      <c r="I25" s="258"/>
      <c r="J25" s="86">
        <f t="shared" si="0"/>
        <v>0.4511974719187096</v>
      </c>
    </row>
    <row r="26" spans="1:10" ht="42.75" customHeight="1">
      <c r="A26" s="256"/>
      <c r="B26" s="256"/>
      <c r="C26" s="256"/>
      <c r="D26" s="257" t="s">
        <v>256</v>
      </c>
      <c r="E26" s="257"/>
      <c r="F26" s="257"/>
      <c r="G26" s="257"/>
      <c r="H26" s="255">
        <v>10369.85</v>
      </c>
      <c r="I26" s="255"/>
      <c r="J26" s="86">
        <f t="shared" si="0"/>
        <v>0.2644857119538049</v>
      </c>
    </row>
    <row r="27" spans="1:10" ht="15">
      <c r="A27" s="256"/>
      <c r="B27" s="256"/>
      <c r="C27" s="256"/>
      <c r="D27" s="257" t="s">
        <v>24</v>
      </c>
      <c r="E27" s="257"/>
      <c r="F27" s="257"/>
      <c r="G27" s="257"/>
      <c r="H27" s="255">
        <v>9158.65</v>
      </c>
      <c r="I27" s="255"/>
      <c r="J27" s="86">
        <f t="shared" si="0"/>
        <v>0.23359374202960648</v>
      </c>
    </row>
    <row r="28" spans="1:10" ht="15">
      <c r="A28" s="254" t="s">
        <v>25</v>
      </c>
      <c r="B28" s="254"/>
      <c r="C28" s="254"/>
      <c r="D28" s="254"/>
      <c r="E28" s="254"/>
      <c r="F28" s="254"/>
      <c r="G28" s="64"/>
      <c r="H28" s="255">
        <v>5984.79</v>
      </c>
      <c r="I28" s="255"/>
      <c r="J28" s="86">
        <f t="shared" si="0"/>
        <v>0.1526436201144676</v>
      </c>
    </row>
    <row r="29" spans="1:10" ht="24.75" customHeight="1">
      <c r="A29" s="256"/>
      <c r="B29" s="256"/>
      <c r="C29" s="256"/>
      <c r="D29" s="257" t="s">
        <v>26</v>
      </c>
      <c r="E29" s="257"/>
      <c r="F29" s="257"/>
      <c r="G29" s="257"/>
      <c r="H29" s="255">
        <v>100.33</v>
      </c>
      <c r="I29" s="255"/>
      <c r="J29" s="86">
        <f t="shared" si="0"/>
        <v>0.0025589426539752496</v>
      </c>
    </row>
    <row r="30" spans="1:10" ht="24.75" customHeight="1">
      <c r="A30" s="256"/>
      <c r="B30" s="256"/>
      <c r="C30" s="256"/>
      <c r="D30" s="257" t="s">
        <v>27</v>
      </c>
      <c r="E30" s="257"/>
      <c r="F30" s="257"/>
      <c r="G30" s="257"/>
      <c r="H30" s="259">
        <v>1779.8</v>
      </c>
      <c r="I30" s="259"/>
      <c r="J30" s="86">
        <f t="shared" si="0"/>
        <v>0.04539426029647313</v>
      </c>
    </row>
    <row r="31" spans="1:10" ht="15">
      <c r="A31" s="256"/>
      <c r="B31" s="256"/>
      <c r="C31" s="256"/>
      <c r="D31" s="257" t="s">
        <v>28</v>
      </c>
      <c r="E31" s="257"/>
      <c r="F31" s="257"/>
      <c r="G31" s="257"/>
      <c r="H31" s="255">
        <v>4104.66</v>
      </c>
      <c r="I31" s="255"/>
      <c r="J31" s="86">
        <f t="shared" si="0"/>
        <v>0.10469041716401922</v>
      </c>
    </row>
    <row r="32" spans="1:10" ht="15">
      <c r="A32" s="254" t="s">
        <v>29</v>
      </c>
      <c r="B32" s="254"/>
      <c r="C32" s="254"/>
      <c r="D32" s="254"/>
      <c r="E32" s="254"/>
      <c r="F32" s="254"/>
      <c r="G32" s="64"/>
      <c r="H32" s="255">
        <v>48570.48</v>
      </c>
      <c r="I32" s="255"/>
      <c r="J32" s="86">
        <f t="shared" si="0"/>
        <v>1.2388026811128456</v>
      </c>
    </row>
    <row r="33" spans="1:10" ht="24.75" customHeight="1">
      <c r="A33" s="256"/>
      <c r="B33" s="256"/>
      <c r="C33" s="256"/>
      <c r="D33" s="257" t="s">
        <v>30</v>
      </c>
      <c r="E33" s="257"/>
      <c r="F33" s="257"/>
      <c r="G33" s="257"/>
      <c r="H33" s="259">
        <v>9619.4</v>
      </c>
      <c r="I33" s="259"/>
      <c r="J33" s="86">
        <f t="shared" si="0"/>
        <v>0.245345290198839</v>
      </c>
    </row>
    <row r="34" spans="1:10" ht="24.75" customHeight="1">
      <c r="A34" s="256"/>
      <c r="B34" s="256"/>
      <c r="C34" s="256"/>
      <c r="D34" s="257" t="s">
        <v>31</v>
      </c>
      <c r="E34" s="257"/>
      <c r="F34" s="257"/>
      <c r="G34" s="257"/>
      <c r="H34" s="255">
        <v>6356.62</v>
      </c>
      <c r="I34" s="255"/>
      <c r="J34" s="86">
        <f t="shared" si="0"/>
        <v>0.16212724063701936</v>
      </c>
    </row>
    <row r="35" spans="1:10" ht="24.75" customHeight="1">
      <c r="A35" s="256"/>
      <c r="B35" s="256"/>
      <c r="C35" s="256"/>
      <c r="D35" s="257" t="s">
        <v>32</v>
      </c>
      <c r="E35" s="257"/>
      <c r="F35" s="257"/>
      <c r="G35" s="257"/>
      <c r="H35" s="255">
        <v>4360.92</v>
      </c>
      <c r="I35" s="255"/>
      <c r="J35" s="86">
        <f t="shared" si="0"/>
        <v>0.1112263948826248</v>
      </c>
    </row>
    <row r="36" spans="1:10" ht="15">
      <c r="A36" s="256"/>
      <c r="B36" s="256"/>
      <c r="C36" s="256"/>
      <c r="D36" s="257" t="s">
        <v>33</v>
      </c>
      <c r="E36" s="257"/>
      <c r="F36" s="257"/>
      <c r="G36" s="257"/>
      <c r="H36" s="255">
        <v>6684.58</v>
      </c>
      <c r="I36" s="255"/>
      <c r="J36" s="86">
        <f t="shared" si="0"/>
        <v>0.17049194543914953</v>
      </c>
    </row>
    <row r="37" spans="1:10" ht="24.75" customHeight="1">
      <c r="A37" s="256"/>
      <c r="B37" s="256"/>
      <c r="C37" s="256"/>
      <c r="D37" s="257" t="s">
        <v>34</v>
      </c>
      <c r="E37" s="257"/>
      <c r="F37" s="257"/>
      <c r="G37" s="257"/>
      <c r="H37" s="255">
        <v>8334.75</v>
      </c>
      <c r="I37" s="255"/>
      <c r="J37" s="86">
        <f t="shared" si="0"/>
        <v>0.21257995898754323</v>
      </c>
    </row>
    <row r="38" spans="1:10" ht="24.75" customHeight="1">
      <c r="A38" s="256"/>
      <c r="B38" s="256"/>
      <c r="C38" s="256"/>
      <c r="D38" s="257" t="s">
        <v>35</v>
      </c>
      <c r="E38" s="257"/>
      <c r="F38" s="257"/>
      <c r="G38" s="257"/>
      <c r="H38" s="255">
        <v>13214.21</v>
      </c>
      <c r="I38" s="255"/>
      <c r="J38" s="86">
        <f t="shared" si="0"/>
        <v>0.3370318509676695</v>
      </c>
    </row>
    <row r="39" spans="1:10" ht="15">
      <c r="A39" s="254" t="s">
        <v>36</v>
      </c>
      <c r="B39" s="254"/>
      <c r="C39" s="254"/>
      <c r="D39" s="254"/>
      <c r="E39" s="254"/>
      <c r="F39" s="254"/>
      <c r="G39" s="64"/>
      <c r="H39" s="255">
        <v>8665.92</v>
      </c>
      <c r="I39" s="255"/>
      <c r="J39" s="86">
        <f t="shared" si="0"/>
        <v>0.22102653567165548</v>
      </c>
    </row>
    <row r="40" spans="1:10" ht="15">
      <c r="A40" s="256"/>
      <c r="B40" s="256"/>
      <c r="C40" s="256"/>
      <c r="D40" s="257" t="s">
        <v>37</v>
      </c>
      <c r="E40" s="257"/>
      <c r="F40" s="257"/>
      <c r="G40" s="257"/>
      <c r="H40" s="255">
        <v>8665.92</v>
      </c>
      <c r="I40" s="255"/>
      <c r="J40" s="86">
        <f t="shared" si="0"/>
        <v>0.22102653567165548</v>
      </c>
    </row>
    <row r="41" spans="1:10" ht="15">
      <c r="A41" s="254" t="s">
        <v>97</v>
      </c>
      <c r="B41" s="254"/>
      <c r="C41" s="254"/>
      <c r="D41" s="254"/>
      <c r="E41" s="254"/>
      <c r="F41" s="254"/>
      <c r="G41" s="64"/>
      <c r="H41" s="255">
        <v>127267.29</v>
      </c>
      <c r="I41" s="255"/>
      <c r="J41" s="86">
        <f t="shared" si="0"/>
        <v>3.2459852171517767</v>
      </c>
    </row>
    <row r="42" spans="1:10" ht="15">
      <c r="A42" s="256"/>
      <c r="B42" s="256"/>
      <c r="C42" s="256"/>
      <c r="D42" s="257" t="s">
        <v>39</v>
      </c>
      <c r="E42" s="257"/>
      <c r="F42" s="257"/>
      <c r="G42" s="257"/>
      <c r="H42" s="255">
        <v>5723.76</v>
      </c>
      <c r="I42" s="255"/>
      <c r="J42" s="86">
        <f t="shared" si="0"/>
        <v>0.14598598230955223</v>
      </c>
    </row>
    <row r="43" spans="1:10" ht="15">
      <c r="A43" s="256"/>
      <c r="B43" s="256"/>
      <c r="C43" s="256"/>
      <c r="D43" s="257" t="s">
        <v>38</v>
      </c>
      <c r="E43" s="257"/>
      <c r="F43" s="257"/>
      <c r="G43" s="257"/>
      <c r="H43" s="255">
        <v>121543.53</v>
      </c>
      <c r="I43" s="255"/>
      <c r="J43" s="86">
        <f t="shared" si="0"/>
        <v>3.0999992348422243</v>
      </c>
    </row>
    <row r="44" spans="1:10" ht="15">
      <c r="A44" s="254" t="s">
        <v>40</v>
      </c>
      <c r="B44" s="254"/>
      <c r="C44" s="254"/>
      <c r="D44" s="254"/>
      <c r="E44" s="254"/>
      <c r="F44" s="254"/>
      <c r="G44" s="64"/>
      <c r="H44" s="255">
        <v>37212.12</v>
      </c>
      <c r="I44" s="255"/>
      <c r="J44" s="86">
        <f t="shared" si="0"/>
        <v>0.949104765402626</v>
      </c>
    </row>
    <row r="45" spans="1:10" ht="15">
      <c r="A45" s="254" t="s">
        <v>75</v>
      </c>
      <c r="B45" s="254"/>
      <c r="C45" s="254"/>
      <c r="D45" s="254"/>
      <c r="E45" s="254"/>
      <c r="F45" s="254"/>
      <c r="G45" s="64"/>
      <c r="H45" s="255">
        <v>2927.36</v>
      </c>
      <c r="I45" s="255"/>
      <c r="J45" s="86">
        <f t="shared" si="0"/>
        <v>0.0746630755261735</v>
      </c>
    </row>
    <row r="46" spans="1:10" ht="15">
      <c r="A46" s="254" t="s">
        <v>41</v>
      </c>
      <c r="B46" s="254"/>
      <c r="C46" s="254"/>
      <c r="D46" s="254"/>
      <c r="E46" s="254"/>
      <c r="F46" s="254"/>
      <c r="G46" s="64"/>
      <c r="H46" s="255">
        <v>3754.76</v>
      </c>
      <c r="I46" s="255"/>
      <c r="J46" s="86">
        <f t="shared" si="0"/>
        <v>0.09576612697538232</v>
      </c>
    </row>
    <row r="47" spans="1:10" ht="24.75" customHeight="1">
      <c r="A47" s="254" t="s">
        <v>110</v>
      </c>
      <c r="B47" s="254"/>
      <c r="C47" s="254"/>
      <c r="D47" s="254"/>
      <c r="E47" s="254"/>
      <c r="F47" s="254"/>
      <c r="G47" s="64"/>
      <c r="H47" s="258">
        <v>30530</v>
      </c>
      <c r="I47" s="258"/>
      <c r="J47" s="86">
        <f t="shared" si="0"/>
        <v>0.7786755629010701</v>
      </c>
    </row>
    <row r="48" spans="1:10" ht="15">
      <c r="A48" s="254" t="s">
        <v>98</v>
      </c>
      <c r="B48" s="254"/>
      <c r="C48" s="254"/>
      <c r="D48" s="254"/>
      <c r="E48" s="254"/>
      <c r="F48" s="254"/>
      <c r="G48" s="64"/>
      <c r="H48" s="255">
        <v>54779.76</v>
      </c>
      <c r="I48" s="255"/>
      <c r="J48" s="86">
        <f t="shared" si="0"/>
        <v>1.3971719768616289</v>
      </c>
    </row>
    <row r="49" spans="1:10" ht="24.75" customHeight="1">
      <c r="A49" s="254" t="s">
        <v>85</v>
      </c>
      <c r="B49" s="254"/>
      <c r="C49" s="254"/>
      <c r="D49" s="254"/>
      <c r="E49" s="254"/>
      <c r="F49" s="254"/>
      <c r="G49" s="64"/>
      <c r="H49" s="255">
        <v>13548.14</v>
      </c>
      <c r="I49" s="255"/>
      <c r="J49" s="86">
        <f t="shared" si="0"/>
        <v>0.3455488221671308</v>
      </c>
    </row>
    <row r="50" spans="1:10" ht="15">
      <c r="A50" s="256"/>
      <c r="B50" s="256"/>
      <c r="C50" s="256"/>
      <c r="D50" s="257" t="s">
        <v>64</v>
      </c>
      <c r="E50" s="257"/>
      <c r="F50" s="257"/>
      <c r="G50" s="257"/>
      <c r="H50" s="259">
        <v>554.6</v>
      </c>
      <c r="I50" s="259"/>
      <c r="J50" s="86">
        <f t="shared" si="0"/>
        <v>0.014145216743692549</v>
      </c>
    </row>
    <row r="51" spans="1:10" ht="15">
      <c r="A51" s="256"/>
      <c r="B51" s="256"/>
      <c r="C51" s="256"/>
      <c r="D51" s="257" t="s">
        <v>65</v>
      </c>
      <c r="E51" s="257"/>
      <c r="F51" s="257"/>
      <c r="G51" s="257"/>
      <c r="H51" s="255">
        <v>5812.53</v>
      </c>
      <c r="I51" s="255"/>
      <c r="J51" s="86">
        <f t="shared" si="0"/>
        <v>0.1482500841673553</v>
      </c>
    </row>
    <row r="52" spans="1:10" ht="15">
      <c r="A52" s="256"/>
      <c r="B52" s="256"/>
      <c r="C52" s="256"/>
      <c r="D52" s="257" t="s">
        <v>189</v>
      </c>
      <c r="E52" s="257"/>
      <c r="F52" s="257"/>
      <c r="G52" s="257"/>
      <c r="H52" s="255">
        <v>1695.21</v>
      </c>
      <c r="I52" s="255"/>
      <c r="J52" s="86">
        <f t="shared" si="0"/>
        <v>0.04323677042206103</v>
      </c>
    </row>
    <row r="53" spans="1:10" ht="15">
      <c r="A53" s="256"/>
      <c r="B53" s="256"/>
      <c r="C53" s="256"/>
      <c r="D53" s="257" t="s">
        <v>87</v>
      </c>
      <c r="E53" s="257"/>
      <c r="F53" s="257"/>
      <c r="G53" s="257"/>
      <c r="H53" s="259">
        <v>256.6</v>
      </c>
      <c r="I53" s="259"/>
      <c r="J53" s="86">
        <f t="shared" si="0"/>
        <v>0.006544649506728288</v>
      </c>
    </row>
    <row r="54" spans="1:10" ht="15">
      <c r="A54" s="256"/>
      <c r="B54" s="256"/>
      <c r="C54" s="256"/>
      <c r="D54" s="257" t="s">
        <v>143</v>
      </c>
      <c r="E54" s="257"/>
      <c r="F54" s="257"/>
      <c r="G54" s="257"/>
      <c r="H54" s="258">
        <v>171</v>
      </c>
      <c r="I54" s="258"/>
      <c r="J54" s="86">
        <f t="shared" si="0"/>
        <v>0.004361399320539895</v>
      </c>
    </row>
    <row r="55" spans="1:10" ht="24.75" customHeight="1">
      <c r="A55" s="256"/>
      <c r="B55" s="256"/>
      <c r="C55" s="256"/>
      <c r="D55" s="257" t="s">
        <v>49</v>
      </c>
      <c r="E55" s="257"/>
      <c r="F55" s="257"/>
      <c r="G55" s="257"/>
      <c r="H55" s="255">
        <v>5058.2</v>
      </c>
      <c r="I55" s="255"/>
      <c r="J55" s="86">
        <f t="shared" si="0"/>
        <v>0.12901070200675377</v>
      </c>
    </row>
    <row r="56" spans="1:10" ht="24.75" customHeight="1">
      <c r="A56" s="254" t="s">
        <v>99</v>
      </c>
      <c r="B56" s="254"/>
      <c r="C56" s="254"/>
      <c r="D56" s="254"/>
      <c r="E56" s="254"/>
      <c r="F56" s="254"/>
      <c r="G56" s="64"/>
      <c r="H56" s="258">
        <v>34026</v>
      </c>
      <c r="I56" s="258"/>
      <c r="J56" s="86">
        <f t="shared" si="0"/>
        <v>0.8678419490098858</v>
      </c>
    </row>
    <row r="57" spans="1:10" ht="15">
      <c r="A57" s="256"/>
      <c r="B57" s="256"/>
      <c r="C57" s="256"/>
      <c r="D57" s="257" t="s">
        <v>55</v>
      </c>
      <c r="E57" s="257"/>
      <c r="F57" s="257"/>
      <c r="G57" s="257"/>
      <c r="H57" s="258">
        <v>1326</v>
      </c>
      <c r="I57" s="258"/>
      <c r="J57" s="86">
        <f t="shared" si="0"/>
        <v>0.03381997367857252</v>
      </c>
    </row>
    <row r="58" spans="1:10" ht="24.75" customHeight="1">
      <c r="A58" s="256"/>
      <c r="B58" s="256"/>
      <c r="C58" s="256"/>
      <c r="D58" s="257" t="s">
        <v>56</v>
      </c>
      <c r="E58" s="257"/>
      <c r="F58" s="257"/>
      <c r="G58" s="257"/>
      <c r="H58" s="258">
        <v>32700</v>
      </c>
      <c r="I58" s="258"/>
      <c r="J58" s="86">
        <f t="shared" si="0"/>
        <v>0.8340219753313133</v>
      </c>
    </row>
    <row r="59" spans="1:10" ht="24.75" customHeight="1">
      <c r="A59" s="254" t="s">
        <v>100</v>
      </c>
      <c r="B59" s="254"/>
      <c r="C59" s="254"/>
      <c r="D59" s="254"/>
      <c r="E59" s="254"/>
      <c r="F59" s="254"/>
      <c r="G59" s="64"/>
      <c r="H59" s="255">
        <v>3020.81</v>
      </c>
      <c r="I59" s="255"/>
      <c r="J59" s="86">
        <f t="shared" si="0"/>
        <v>0.07704654199695976</v>
      </c>
    </row>
    <row r="60" spans="1:10" ht="15">
      <c r="A60" s="256"/>
      <c r="B60" s="256"/>
      <c r="C60" s="256"/>
      <c r="D60" s="257" t="s">
        <v>114</v>
      </c>
      <c r="E60" s="257"/>
      <c r="F60" s="257"/>
      <c r="G60" s="257"/>
      <c r="H60" s="255">
        <v>1510.37</v>
      </c>
      <c r="I60" s="255"/>
      <c r="J60" s="86">
        <f t="shared" si="0"/>
        <v>0.038522378314408426</v>
      </c>
    </row>
    <row r="61" spans="1:10" ht="15">
      <c r="A61" s="256"/>
      <c r="B61" s="256"/>
      <c r="C61" s="256"/>
      <c r="D61" s="257" t="s">
        <v>168</v>
      </c>
      <c r="E61" s="257"/>
      <c r="F61" s="257"/>
      <c r="G61" s="257"/>
      <c r="H61" s="255">
        <v>1510.44</v>
      </c>
      <c r="I61" s="255"/>
      <c r="J61" s="86">
        <f t="shared" si="0"/>
        <v>0.03852416368255134</v>
      </c>
    </row>
    <row r="62" spans="1:10" ht="24.75" customHeight="1">
      <c r="A62" s="254" t="s">
        <v>88</v>
      </c>
      <c r="B62" s="254"/>
      <c r="C62" s="254"/>
      <c r="D62" s="254"/>
      <c r="E62" s="254"/>
      <c r="F62" s="254"/>
      <c r="G62" s="64"/>
      <c r="H62" s="258">
        <v>2115</v>
      </c>
      <c r="I62" s="258"/>
      <c r="J62" s="86">
        <f t="shared" si="0"/>
        <v>0.0539436231750987</v>
      </c>
    </row>
    <row r="63" spans="1:10" ht="15">
      <c r="A63" s="256"/>
      <c r="B63" s="256"/>
      <c r="C63" s="256"/>
      <c r="D63" s="257" t="s">
        <v>59</v>
      </c>
      <c r="E63" s="257"/>
      <c r="F63" s="257"/>
      <c r="G63" s="257"/>
      <c r="H63" s="258">
        <v>246</v>
      </c>
      <c r="I63" s="258"/>
      <c r="J63" s="86">
        <f t="shared" si="0"/>
        <v>0.006274293759373183</v>
      </c>
    </row>
    <row r="64" spans="1:10" ht="15">
      <c r="A64" s="256"/>
      <c r="B64" s="256"/>
      <c r="C64" s="256"/>
      <c r="D64" s="257" t="s">
        <v>226</v>
      </c>
      <c r="E64" s="257"/>
      <c r="F64" s="257"/>
      <c r="G64" s="257"/>
      <c r="H64" s="258">
        <v>1869</v>
      </c>
      <c r="I64" s="258"/>
      <c r="J64" s="86">
        <f t="shared" si="0"/>
        <v>0.04766932941572552</v>
      </c>
    </row>
    <row r="65" spans="1:10" ht="24.75" customHeight="1">
      <c r="A65" s="254" t="s">
        <v>101</v>
      </c>
      <c r="B65" s="254"/>
      <c r="C65" s="254"/>
      <c r="D65" s="254"/>
      <c r="E65" s="254"/>
      <c r="F65" s="254"/>
      <c r="G65" s="64"/>
      <c r="H65" s="255">
        <v>9907.51</v>
      </c>
      <c r="I65" s="255"/>
      <c r="J65" s="86">
        <f t="shared" si="0"/>
        <v>0.25269361042246913</v>
      </c>
    </row>
    <row r="66" spans="1:10" ht="24.75" customHeight="1">
      <c r="A66" s="256"/>
      <c r="B66" s="256"/>
      <c r="C66" s="256"/>
      <c r="D66" s="257" t="s">
        <v>77</v>
      </c>
      <c r="E66" s="257"/>
      <c r="F66" s="257"/>
      <c r="G66" s="257"/>
      <c r="H66" s="255">
        <v>4308.37</v>
      </c>
      <c r="I66" s="255"/>
      <c r="J66" s="86">
        <f t="shared" si="0"/>
        <v>0.10988609351248226</v>
      </c>
    </row>
    <row r="67" spans="1:10" ht="15">
      <c r="A67" s="256"/>
      <c r="B67" s="256"/>
      <c r="C67" s="256"/>
      <c r="D67" s="257" t="s">
        <v>152</v>
      </c>
      <c r="E67" s="257"/>
      <c r="F67" s="257"/>
      <c r="G67" s="257"/>
      <c r="H67" s="259">
        <v>3004.5</v>
      </c>
      <c r="I67" s="259"/>
      <c r="J67" s="86">
        <f t="shared" si="0"/>
        <v>0.07663055121966149</v>
      </c>
    </row>
    <row r="68" spans="1:10" ht="15">
      <c r="A68" s="256"/>
      <c r="B68" s="256"/>
      <c r="C68" s="256"/>
      <c r="D68" s="257" t="s">
        <v>79</v>
      </c>
      <c r="E68" s="257"/>
      <c r="F68" s="257"/>
      <c r="G68" s="257"/>
      <c r="H68" s="255">
        <v>2594.64</v>
      </c>
      <c r="I68" s="255"/>
      <c r="J68" s="86">
        <f t="shared" si="0"/>
        <v>0.06617696569032534</v>
      </c>
    </row>
    <row r="69" spans="1:10" ht="24.75" customHeight="1">
      <c r="A69" s="254" t="s">
        <v>102</v>
      </c>
      <c r="B69" s="254"/>
      <c r="C69" s="254"/>
      <c r="D69" s="254"/>
      <c r="E69" s="254"/>
      <c r="F69" s="254"/>
      <c r="G69" s="64"/>
      <c r="H69" s="258">
        <v>12304</v>
      </c>
      <c r="I69" s="258"/>
      <c r="J69" s="86">
        <f t="shared" si="0"/>
        <v>0.3138167090053969</v>
      </c>
    </row>
    <row r="70" spans="1:10" ht="15">
      <c r="A70" s="256"/>
      <c r="B70" s="256"/>
      <c r="C70" s="256"/>
      <c r="D70" s="257" t="s">
        <v>67</v>
      </c>
      <c r="E70" s="257"/>
      <c r="F70" s="257"/>
      <c r="G70" s="257"/>
      <c r="H70" s="258">
        <v>12304</v>
      </c>
      <c r="I70" s="258"/>
      <c r="J70" s="86">
        <f t="shared" si="0"/>
        <v>0.3138167090053969</v>
      </c>
    </row>
    <row r="71" spans="1:10" ht="24.75" customHeight="1">
      <c r="A71" s="254" t="s">
        <v>103</v>
      </c>
      <c r="B71" s="254"/>
      <c r="C71" s="254"/>
      <c r="D71" s="254"/>
      <c r="E71" s="254"/>
      <c r="F71" s="254"/>
      <c r="G71" s="64"/>
      <c r="H71" s="258">
        <v>2110</v>
      </c>
      <c r="I71" s="258"/>
      <c r="J71" s="86">
        <f t="shared" si="0"/>
        <v>0.05381609687917649</v>
      </c>
    </row>
    <row r="72" spans="1:10" ht="15">
      <c r="A72" s="256"/>
      <c r="B72" s="256"/>
      <c r="C72" s="256"/>
      <c r="D72" s="257" t="s">
        <v>127</v>
      </c>
      <c r="E72" s="257"/>
      <c r="F72" s="257"/>
      <c r="G72" s="257"/>
      <c r="H72" s="258">
        <v>2110</v>
      </c>
      <c r="I72" s="258"/>
      <c r="J72" s="86">
        <f t="shared" si="0"/>
        <v>0.05381609687917649</v>
      </c>
    </row>
    <row r="73" spans="1:10" ht="24.75" customHeight="1">
      <c r="A73" s="254" t="s">
        <v>104</v>
      </c>
      <c r="B73" s="254"/>
      <c r="C73" s="254"/>
      <c r="D73" s="254"/>
      <c r="E73" s="254"/>
      <c r="F73" s="254"/>
      <c r="G73" s="64"/>
      <c r="H73" s="255">
        <v>7939.27</v>
      </c>
      <c r="I73" s="255"/>
      <c r="J73" s="86">
        <f t="shared" si="0"/>
        <v>0.20249313908527938</v>
      </c>
    </row>
    <row r="74" spans="1:10" ht="15">
      <c r="A74" s="256"/>
      <c r="B74" s="256"/>
      <c r="C74" s="256"/>
      <c r="D74" s="257" t="s">
        <v>128</v>
      </c>
      <c r="E74" s="257"/>
      <c r="F74" s="257"/>
      <c r="G74" s="257"/>
      <c r="H74" s="258">
        <v>1344</v>
      </c>
      <c r="I74" s="258"/>
      <c r="J74" s="86">
        <f t="shared" si="0"/>
        <v>0.03427906834389251</v>
      </c>
    </row>
    <row r="75" spans="1:10" ht="15">
      <c r="A75" s="256"/>
      <c r="B75" s="256"/>
      <c r="C75" s="256"/>
      <c r="D75" s="257" t="s">
        <v>184</v>
      </c>
      <c r="E75" s="257"/>
      <c r="F75" s="257"/>
      <c r="G75" s="257"/>
      <c r="H75" s="258">
        <v>5720</v>
      </c>
      <c r="I75" s="258"/>
      <c r="J75" s="86">
        <f t="shared" si="0"/>
        <v>0.14589008253501873</v>
      </c>
    </row>
    <row r="76" spans="1:10" ht="15">
      <c r="A76" s="256"/>
      <c r="B76" s="256"/>
      <c r="C76" s="256"/>
      <c r="D76" s="257" t="s">
        <v>227</v>
      </c>
      <c r="E76" s="257"/>
      <c r="F76" s="257"/>
      <c r="G76" s="257"/>
      <c r="H76" s="258">
        <v>704</v>
      </c>
      <c r="I76" s="258"/>
      <c r="J76" s="86">
        <f t="shared" si="0"/>
        <v>0.017955702465848457</v>
      </c>
    </row>
    <row r="77" spans="1:10" ht="15">
      <c r="A77" s="256"/>
      <c r="B77" s="256"/>
      <c r="C77" s="256"/>
      <c r="D77" s="257" t="s">
        <v>153</v>
      </c>
      <c r="E77" s="257"/>
      <c r="F77" s="257"/>
      <c r="G77" s="257"/>
      <c r="H77" s="258">
        <v>171.27</v>
      </c>
      <c r="I77" s="258"/>
      <c r="J77" s="86">
        <f t="shared" si="0"/>
        <v>0.0043682857405196954</v>
      </c>
    </row>
    <row r="78" spans="1:10" ht="15">
      <c r="A78" s="254" t="s">
        <v>70</v>
      </c>
      <c r="B78" s="254"/>
      <c r="C78" s="254"/>
      <c r="D78" s="254"/>
      <c r="E78" s="254"/>
      <c r="F78" s="254"/>
      <c r="G78" s="64"/>
      <c r="H78" s="255">
        <v>52102.21</v>
      </c>
      <c r="I78" s="255"/>
      <c r="J78" s="86">
        <f t="shared" si="0"/>
        <v>1.328880370132321</v>
      </c>
    </row>
    <row r="79" spans="1:10" ht="15">
      <c r="A79" s="254" t="s">
        <v>71</v>
      </c>
      <c r="B79" s="254"/>
      <c r="C79" s="254"/>
      <c r="D79" s="254"/>
      <c r="E79" s="254"/>
      <c r="F79" s="254"/>
      <c r="G79" s="64"/>
      <c r="H79" s="255">
        <v>23207.97</v>
      </c>
      <c r="I79" s="255"/>
      <c r="J79" s="86">
        <f t="shared" si="0"/>
        <v>0.591925289994797</v>
      </c>
    </row>
    <row r="80" spans="1:10" ht="15">
      <c r="A80" s="254" t="s">
        <v>72</v>
      </c>
      <c r="B80" s="254"/>
      <c r="C80" s="254"/>
      <c r="D80" s="254"/>
      <c r="E80" s="254"/>
      <c r="F80" s="254"/>
      <c r="G80" s="64"/>
      <c r="H80" s="255">
        <v>28894.24</v>
      </c>
      <c r="I80" s="255"/>
      <c r="J80" s="86">
        <f t="shared" si="0"/>
        <v>0.7369550801375243</v>
      </c>
    </row>
    <row r="81" spans="1:10" ht="45" customHeight="1">
      <c r="A81" s="254" t="s">
        <v>73</v>
      </c>
      <c r="B81" s="254"/>
      <c r="C81" s="254"/>
      <c r="D81" s="254"/>
      <c r="E81" s="254"/>
      <c r="F81" s="254"/>
      <c r="G81" s="64"/>
      <c r="H81" s="255">
        <v>125847.02</v>
      </c>
      <c r="I81" s="255"/>
      <c r="J81" s="86">
        <f t="shared" si="0"/>
        <v>3.2097608626898864</v>
      </c>
    </row>
    <row r="82" spans="1:10" ht="15">
      <c r="A82" s="254" t="s">
        <v>93</v>
      </c>
      <c r="B82" s="254"/>
      <c r="C82" s="254"/>
      <c r="D82" s="254"/>
      <c r="E82" s="254"/>
      <c r="F82" s="254"/>
      <c r="G82" s="64"/>
      <c r="H82" s="255">
        <v>63315.82</v>
      </c>
      <c r="I82" s="255"/>
      <c r="J82" s="86">
        <f t="shared" si="0"/>
        <v>1.6148863995755924</v>
      </c>
    </row>
    <row r="83" spans="1:10" ht="15">
      <c r="A83" s="254" t="s">
        <v>92</v>
      </c>
      <c r="B83" s="254"/>
      <c r="C83" s="254"/>
      <c r="D83" s="254"/>
      <c r="E83" s="254"/>
      <c r="F83" s="254"/>
      <c r="G83" s="64"/>
      <c r="H83" s="255">
        <v>10618.53</v>
      </c>
      <c r="I83" s="255"/>
      <c r="J83" s="86">
        <f t="shared" si="0"/>
        <v>0.27082835980779235</v>
      </c>
    </row>
    <row r="84" spans="1:10" ht="15">
      <c r="A84" s="254" t="s">
        <v>74</v>
      </c>
      <c r="B84" s="254"/>
      <c r="C84" s="254"/>
      <c r="D84" s="254"/>
      <c r="E84" s="254"/>
      <c r="F84" s="254"/>
      <c r="G84" s="64"/>
      <c r="H84" s="255">
        <v>51912.67</v>
      </c>
      <c r="I84" s="255"/>
      <c r="J84" s="86">
        <f>H84/12/3267.3</f>
        <v>1.3240461033065016</v>
      </c>
    </row>
    <row r="85" spans="1:10" ht="15">
      <c r="A85" s="250" t="s">
        <v>94</v>
      </c>
      <c r="B85" s="250"/>
      <c r="C85" s="250"/>
      <c r="D85" s="251">
        <v>582619.19</v>
      </c>
      <c r="E85" s="251"/>
      <c r="F85" s="251"/>
      <c r="G85" s="251"/>
      <c r="H85" s="251"/>
      <c r="I85" s="251"/>
      <c r="J85" s="87"/>
    </row>
    <row r="86" spans="1:11" ht="15">
      <c r="A86" s="61"/>
      <c r="B86" s="61"/>
      <c r="C86" s="61"/>
      <c r="D86" s="252"/>
      <c r="E86" s="252"/>
      <c r="F86" s="61"/>
      <c r="G86" s="61"/>
      <c r="H86" s="61"/>
      <c r="I86" s="61"/>
      <c r="J86" s="61"/>
      <c r="K86" s="61"/>
    </row>
    <row r="87" spans="1:11" ht="1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</row>
    <row r="88" spans="1:11" ht="15">
      <c r="A88" s="253" t="s">
        <v>95</v>
      </c>
      <c r="B88" s="253"/>
      <c r="C88" s="61"/>
      <c r="D88" s="61"/>
      <c r="E88" s="61"/>
      <c r="F88" s="61"/>
      <c r="G88" s="61"/>
      <c r="H88" s="61"/>
      <c r="I88" s="61"/>
      <c r="J88" s="61" t="s">
        <v>96</v>
      </c>
      <c r="K88" s="61"/>
    </row>
    <row r="89" spans="1:11" ht="15">
      <c r="A89" s="61" t="s">
        <v>0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</row>
    <row r="90" spans="1:11" ht="1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</row>
  </sheetData>
  <sheetProtection/>
  <mergeCells count="197"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  <mergeCell ref="J19:K19"/>
    <mergeCell ref="A20:E20"/>
    <mergeCell ref="F20:G20"/>
    <mergeCell ref="H20:I20"/>
    <mergeCell ref="J20:K20"/>
    <mergeCell ref="D14:E14"/>
    <mergeCell ref="H16:I16"/>
    <mergeCell ref="A18:E18"/>
    <mergeCell ref="F18:G18"/>
    <mergeCell ref="H18:I18"/>
    <mergeCell ref="J18:K18"/>
    <mergeCell ref="A22:C22"/>
    <mergeCell ref="D22:G22"/>
    <mergeCell ref="H22:I22"/>
    <mergeCell ref="A23:F23"/>
    <mergeCell ref="H23:I23"/>
    <mergeCell ref="A24:F24"/>
    <mergeCell ref="H24:I24"/>
    <mergeCell ref="A19:E19"/>
    <mergeCell ref="F19:G19"/>
    <mergeCell ref="H19:I19"/>
    <mergeCell ref="A26:C26"/>
    <mergeCell ref="D26:G26"/>
    <mergeCell ref="H26:I26"/>
    <mergeCell ref="A27:C27"/>
    <mergeCell ref="D27:G27"/>
    <mergeCell ref="H27:I27"/>
    <mergeCell ref="A25:C25"/>
    <mergeCell ref="D25:G25"/>
    <mergeCell ref="H25:I25"/>
    <mergeCell ref="A31:C31"/>
    <mergeCell ref="D31:G31"/>
    <mergeCell ref="H31:I31"/>
    <mergeCell ref="A32:F32"/>
    <mergeCell ref="H32:I32"/>
    <mergeCell ref="A28:F28"/>
    <mergeCell ref="H28:I28"/>
    <mergeCell ref="A29:C29"/>
    <mergeCell ref="D29:G29"/>
    <mergeCell ref="H29:I29"/>
    <mergeCell ref="A30:C30"/>
    <mergeCell ref="D30:G30"/>
    <mergeCell ref="H30:I30"/>
    <mergeCell ref="A35:C35"/>
    <mergeCell ref="D35:G35"/>
    <mergeCell ref="H35:I35"/>
    <mergeCell ref="A36:C36"/>
    <mergeCell ref="D36:G36"/>
    <mergeCell ref="H36:I36"/>
    <mergeCell ref="A33:C33"/>
    <mergeCell ref="D33:G33"/>
    <mergeCell ref="H33:I33"/>
    <mergeCell ref="A34:C34"/>
    <mergeCell ref="D34:G34"/>
    <mergeCell ref="H34:I34"/>
    <mergeCell ref="A39:F39"/>
    <mergeCell ref="H39:I39"/>
    <mergeCell ref="A40:C40"/>
    <mergeCell ref="D40:G40"/>
    <mergeCell ref="H40:I40"/>
    <mergeCell ref="A37:C37"/>
    <mergeCell ref="D37:G37"/>
    <mergeCell ref="H37:I37"/>
    <mergeCell ref="A38:C38"/>
    <mergeCell ref="D38:G38"/>
    <mergeCell ref="H38:I38"/>
    <mergeCell ref="A46:F46"/>
    <mergeCell ref="H46:I46"/>
    <mergeCell ref="A44:F44"/>
    <mergeCell ref="H44:I44"/>
    <mergeCell ref="A45:F45"/>
    <mergeCell ref="H45:I45"/>
    <mergeCell ref="A41:F41"/>
    <mergeCell ref="H41:I41"/>
    <mergeCell ref="A42:C42"/>
    <mergeCell ref="D42:G42"/>
    <mergeCell ref="H42:I42"/>
    <mergeCell ref="A43:C43"/>
    <mergeCell ref="D43:G43"/>
    <mergeCell ref="H43:I43"/>
    <mergeCell ref="A50:C50"/>
    <mergeCell ref="D50:G50"/>
    <mergeCell ref="H50:I50"/>
    <mergeCell ref="A51:C51"/>
    <mergeCell ref="D51:G51"/>
    <mergeCell ref="H51:I51"/>
    <mergeCell ref="A49:F49"/>
    <mergeCell ref="H49:I49"/>
    <mergeCell ref="A47:F47"/>
    <mergeCell ref="H47:I47"/>
    <mergeCell ref="A48:F48"/>
    <mergeCell ref="H48:I48"/>
    <mergeCell ref="A56:F56"/>
    <mergeCell ref="H56:I56"/>
    <mergeCell ref="A54:C54"/>
    <mergeCell ref="D54:G54"/>
    <mergeCell ref="H54:I54"/>
    <mergeCell ref="A55:C55"/>
    <mergeCell ref="D55:G55"/>
    <mergeCell ref="H55:I55"/>
    <mergeCell ref="A52:C52"/>
    <mergeCell ref="D52:G52"/>
    <mergeCell ref="H52:I52"/>
    <mergeCell ref="A53:C53"/>
    <mergeCell ref="D53:G53"/>
    <mergeCell ref="H53:I53"/>
    <mergeCell ref="A59:F59"/>
    <mergeCell ref="H59:I59"/>
    <mergeCell ref="A60:C60"/>
    <mergeCell ref="D60:G60"/>
    <mergeCell ref="H60:I60"/>
    <mergeCell ref="A57:C57"/>
    <mergeCell ref="D57:G57"/>
    <mergeCell ref="H57:I57"/>
    <mergeCell ref="A58:C58"/>
    <mergeCell ref="D58:G58"/>
    <mergeCell ref="H58:I58"/>
    <mergeCell ref="A63:C63"/>
    <mergeCell ref="D63:G63"/>
    <mergeCell ref="H63:I63"/>
    <mergeCell ref="A64:C64"/>
    <mergeCell ref="D64:G64"/>
    <mergeCell ref="H64:I64"/>
    <mergeCell ref="A61:C61"/>
    <mergeCell ref="D61:G61"/>
    <mergeCell ref="H61:I61"/>
    <mergeCell ref="A62:F62"/>
    <mergeCell ref="H62:I62"/>
    <mergeCell ref="A67:C67"/>
    <mergeCell ref="D67:G67"/>
    <mergeCell ref="H67:I67"/>
    <mergeCell ref="A68:C68"/>
    <mergeCell ref="D68:G68"/>
    <mergeCell ref="H68:I68"/>
    <mergeCell ref="A65:F65"/>
    <mergeCell ref="H65:I65"/>
    <mergeCell ref="A66:C66"/>
    <mergeCell ref="D66:G66"/>
    <mergeCell ref="H66:I66"/>
    <mergeCell ref="A71:F71"/>
    <mergeCell ref="H71:I71"/>
    <mergeCell ref="A72:C72"/>
    <mergeCell ref="D72:G72"/>
    <mergeCell ref="H72:I72"/>
    <mergeCell ref="A69:F69"/>
    <mergeCell ref="H69:I69"/>
    <mergeCell ref="A70:C70"/>
    <mergeCell ref="D70:G70"/>
    <mergeCell ref="H70:I70"/>
    <mergeCell ref="A75:C75"/>
    <mergeCell ref="D75:G75"/>
    <mergeCell ref="H75:I75"/>
    <mergeCell ref="A76:C76"/>
    <mergeCell ref="D76:G76"/>
    <mergeCell ref="H76:I76"/>
    <mergeCell ref="A73:F73"/>
    <mergeCell ref="H73:I73"/>
    <mergeCell ref="A74:C74"/>
    <mergeCell ref="D74:G74"/>
    <mergeCell ref="H74:I74"/>
    <mergeCell ref="A80:F80"/>
    <mergeCell ref="H80:I80"/>
    <mergeCell ref="A81:F81"/>
    <mergeCell ref="H81:I81"/>
    <mergeCell ref="A78:F78"/>
    <mergeCell ref="H78:I78"/>
    <mergeCell ref="A79:F79"/>
    <mergeCell ref="H79:I79"/>
    <mergeCell ref="A77:C77"/>
    <mergeCell ref="D77:G77"/>
    <mergeCell ref="H77:I77"/>
    <mergeCell ref="A85:C85"/>
    <mergeCell ref="D85:I85"/>
    <mergeCell ref="D86:E86"/>
    <mergeCell ref="A88:B88"/>
    <mergeCell ref="A84:F84"/>
    <mergeCell ref="H84:I84"/>
    <mergeCell ref="A82:F82"/>
    <mergeCell ref="H82:I82"/>
    <mergeCell ref="A83:F83"/>
    <mergeCell ref="H83:I83"/>
  </mergeCells>
  <printOptions/>
  <pageMargins left="0.31496062992125984" right="0.11811023622047245" top="0.15748031496062992" bottom="0.15748031496062992" header="0.31496062992125984" footer="0.31496062992125984"/>
  <pageSetup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selection activeCell="G23" sqref="G23"/>
    </sheetView>
  </sheetViews>
  <sheetFormatPr defaultColWidth="9.140625" defaultRowHeight="15"/>
  <sheetData>
    <row r="1" spans="1:11" ht="1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">
      <c r="A3" s="277" t="s">
        <v>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11" ht="15">
      <c r="A4" s="277" t="s">
        <v>2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</row>
    <row r="5" spans="1:11" ht="15">
      <c r="A5" s="67" t="s">
        <v>3</v>
      </c>
      <c r="B5" s="67"/>
      <c r="C5" s="67"/>
      <c r="D5" s="67"/>
      <c r="E5" s="67"/>
      <c r="F5" s="65"/>
      <c r="G5" s="65"/>
      <c r="H5" s="65"/>
      <c r="I5" s="65"/>
      <c r="J5" s="65"/>
      <c r="K5" s="65"/>
    </row>
    <row r="6" spans="1:11" ht="1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">
      <c r="A7" s="66" t="s">
        <v>228</v>
      </c>
      <c r="B7" s="66"/>
      <c r="C7" s="66"/>
      <c r="D7" s="66"/>
      <c r="E7" s="66"/>
      <c r="F7" s="66" t="s">
        <v>229</v>
      </c>
      <c r="G7" s="66"/>
      <c r="H7" s="66"/>
      <c r="I7" s="267" t="s">
        <v>230</v>
      </c>
      <c r="J7" s="267"/>
      <c r="K7" s="267"/>
    </row>
    <row r="8" spans="1:11" ht="15">
      <c r="A8" s="68" t="s">
        <v>7</v>
      </c>
      <c r="B8" s="66"/>
      <c r="C8" s="66"/>
      <c r="D8" s="66"/>
      <c r="E8" s="66" t="s">
        <v>8</v>
      </c>
      <c r="F8" s="66"/>
      <c r="G8" s="66"/>
      <c r="H8" s="266">
        <v>274174.03</v>
      </c>
      <c r="I8" s="266"/>
      <c r="J8" s="66" t="s">
        <v>9</v>
      </c>
      <c r="K8" s="66"/>
    </row>
    <row r="9" spans="1:11" ht="1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ht="15">
      <c r="A10" s="275" t="s">
        <v>10</v>
      </c>
      <c r="B10" s="275"/>
      <c r="C10" s="275"/>
      <c r="D10" s="275"/>
      <c r="E10" s="275"/>
      <c r="F10" s="274" t="s">
        <v>11</v>
      </c>
      <c r="G10" s="274"/>
      <c r="H10" s="274" t="s">
        <v>12</v>
      </c>
      <c r="I10" s="274"/>
      <c r="J10" s="274" t="s">
        <v>13</v>
      </c>
      <c r="K10" s="274"/>
    </row>
    <row r="11" spans="1:11" ht="15">
      <c r="A11" s="275" t="s">
        <v>14</v>
      </c>
      <c r="B11" s="275"/>
      <c r="C11" s="275"/>
      <c r="D11" s="275"/>
      <c r="E11" s="275"/>
      <c r="F11" s="269">
        <v>74572.64</v>
      </c>
      <c r="G11" s="269"/>
      <c r="H11" s="270">
        <v>75405.3</v>
      </c>
      <c r="I11" s="270"/>
      <c r="J11" s="269">
        <v>-832.66</v>
      </c>
      <c r="K11" s="269"/>
    </row>
    <row r="12" spans="1:11" ht="15">
      <c r="A12" s="275" t="s">
        <v>15</v>
      </c>
      <c r="B12" s="275"/>
      <c r="C12" s="275"/>
      <c r="D12" s="275"/>
      <c r="E12" s="275"/>
      <c r="F12" s="269">
        <v>74572.64</v>
      </c>
      <c r="G12" s="269"/>
      <c r="H12" s="270">
        <v>75405.3</v>
      </c>
      <c r="I12" s="270"/>
      <c r="J12" s="269">
        <v>-832.66</v>
      </c>
      <c r="K12" s="269"/>
    </row>
    <row r="13" spans="1:11" ht="1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ht="15">
      <c r="A14" s="274" t="s">
        <v>18</v>
      </c>
      <c r="B14" s="274"/>
      <c r="C14" s="274"/>
      <c r="D14" s="274" t="s">
        <v>19</v>
      </c>
      <c r="E14" s="274"/>
      <c r="F14" s="274"/>
      <c r="G14" s="274"/>
      <c r="H14" s="69" t="s">
        <v>108</v>
      </c>
      <c r="I14" s="69" t="s">
        <v>109</v>
      </c>
      <c r="J14" s="274" t="s">
        <v>20</v>
      </c>
      <c r="K14" s="274"/>
    </row>
    <row r="15" spans="1:11" ht="15">
      <c r="A15" s="268" t="s">
        <v>134</v>
      </c>
      <c r="B15" s="268"/>
      <c r="C15" s="268"/>
      <c r="D15" s="268"/>
      <c r="E15" s="268"/>
      <c r="F15" s="268"/>
      <c r="G15" s="70"/>
      <c r="H15" s="69"/>
      <c r="I15" s="71"/>
      <c r="J15" s="273">
        <v>341211</v>
      </c>
      <c r="K15" s="273"/>
    </row>
    <row r="16" spans="1:11" ht="24.75" customHeight="1">
      <c r="A16" s="268" t="s">
        <v>231</v>
      </c>
      <c r="B16" s="268"/>
      <c r="C16" s="268"/>
      <c r="D16" s="268"/>
      <c r="E16" s="268"/>
      <c r="F16" s="268"/>
      <c r="G16" s="70"/>
      <c r="H16" s="69"/>
      <c r="I16" s="71"/>
      <c r="J16" s="273">
        <v>46860</v>
      </c>
      <c r="K16" s="273"/>
    </row>
    <row r="17" spans="1:11" ht="24.75" customHeight="1">
      <c r="A17" s="271"/>
      <c r="B17" s="271"/>
      <c r="C17" s="271"/>
      <c r="D17" s="272" t="s">
        <v>231</v>
      </c>
      <c r="E17" s="272"/>
      <c r="F17" s="272"/>
      <c r="G17" s="272"/>
      <c r="H17" s="69"/>
      <c r="I17" s="72">
        <v>1</v>
      </c>
      <c r="J17" s="273">
        <v>46860</v>
      </c>
      <c r="K17" s="273"/>
    </row>
    <row r="18" spans="1:11" ht="24.75" customHeight="1">
      <c r="A18" s="268" t="s">
        <v>232</v>
      </c>
      <c r="B18" s="268"/>
      <c r="C18" s="268"/>
      <c r="D18" s="268"/>
      <c r="E18" s="268"/>
      <c r="F18" s="268"/>
      <c r="G18" s="70"/>
      <c r="H18" s="69"/>
      <c r="I18" s="71"/>
      <c r="J18" s="273">
        <v>294351</v>
      </c>
      <c r="K18" s="273"/>
    </row>
    <row r="19" spans="1:11" ht="24.75" customHeight="1">
      <c r="A19" s="271"/>
      <c r="B19" s="271"/>
      <c r="C19" s="271"/>
      <c r="D19" s="272" t="s">
        <v>232</v>
      </c>
      <c r="E19" s="272"/>
      <c r="F19" s="272"/>
      <c r="G19" s="272"/>
      <c r="H19" s="69"/>
      <c r="I19" s="72">
        <v>1</v>
      </c>
      <c r="J19" s="273">
        <v>294351</v>
      </c>
      <c r="K19" s="273"/>
    </row>
    <row r="20" spans="1:11" ht="15">
      <c r="A20" s="264" t="s">
        <v>94</v>
      </c>
      <c r="B20" s="264"/>
      <c r="C20" s="264"/>
      <c r="D20" s="276">
        <v>341211</v>
      </c>
      <c r="E20" s="276"/>
      <c r="F20" s="276"/>
      <c r="G20" s="276"/>
      <c r="H20" s="276"/>
      <c r="I20" s="276"/>
      <c r="J20" s="276"/>
      <c r="K20" s="276"/>
    </row>
    <row r="21" spans="1:11" ht="15">
      <c r="A21" s="66" t="s">
        <v>16</v>
      </c>
      <c r="B21" s="66"/>
      <c r="C21" s="66"/>
      <c r="D21" s="266">
        <v>8368.33</v>
      </c>
      <c r="E21" s="266"/>
      <c r="F21" s="66" t="s">
        <v>9</v>
      </c>
      <c r="G21" s="66"/>
      <c r="H21" s="66"/>
      <c r="I21" s="66"/>
      <c r="J21" s="66"/>
      <c r="K21" s="66"/>
    </row>
    <row r="22" spans="1:11" ht="1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1" ht="15">
      <c r="A23" s="68" t="s">
        <v>17</v>
      </c>
      <c r="B23" s="66"/>
      <c r="C23" s="66"/>
      <c r="D23" s="66"/>
      <c r="E23" s="66"/>
      <c r="F23" s="66"/>
      <c r="G23" s="66"/>
      <c r="H23" s="266"/>
      <c r="I23" s="266"/>
      <c r="J23" s="66"/>
      <c r="K23" s="66"/>
    </row>
    <row r="24" spans="1:11" ht="1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</row>
    <row r="25" spans="1:11" ht="15">
      <c r="A25" s="275" t="s">
        <v>10</v>
      </c>
      <c r="B25" s="275"/>
      <c r="C25" s="275"/>
      <c r="D25" s="275"/>
      <c r="E25" s="275"/>
      <c r="F25" s="274" t="s">
        <v>11</v>
      </c>
      <c r="G25" s="274"/>
      <c r="H25" s="274" t="s">
        <v>12</v>
      </c>
      <c r="I25" s="274"/>
      <c r="J25" s="274" t="s">
        <v>13</v>
      </c>
      <c r="K25" s="274"/>
    </row>
    <row r="26" spans="1:11" ht="15">
      <c r="A26" s="275" t="s">
        <v>14</v>
      </c>
      <c r="B26" s="275"/>
      <c r="C26" s="275"/>
      <c r="D26" s="275"/>
      <c r="E26" s="275"/>
      <c r="F26" s="269">
        <v>596762.81</v>
      </c>
      <c r="G26" s="269"/>
      <c r="H26" s="269">
        <v>638366.52</v>
      </c>
      <c r="I26" s="269"/>
      <c r="J26" s="269">
        <v>-41603.71</v>
      </c>
      <c r="K26" s="269"/>
    </row>
    <row r="27" spans="1:11" ht="15">
      <c r="A27" s="275" t="s">
        <v>15</v>
      </c>
      <c r="B27" s="275"/>
      <c r="C27" s="275"/>
      <c r="D27" s="275"/>
      <c r="E27" s="275"/>
      <c r="F27" s="269">
        <v>596762.81</v>
      </c>
      <c r="G27" s="269"/>
      <c r="H27" s="269">
        <v>638366.52</v>
      </c>
      <c r="I27" s="269"/>
      <c r="J27" s="269">
        <v>-41603.71</v>
      </c>
      <c r="K27" s="269"/>
    </row>
    <row r="28" spans="1:11" ht="1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0" ht="32.25">
      <c r="A29" s="274" t="s">
        <v>18</v>
      </c>
      <c r="B29" s="274"/>
      <c r="C29" s="274"/>
      <c r="D29" s="274" t="s">
        <v>19</v>
      </c>
      <c r="E29" s="274"/>
      <c r="F29" s="274"/>
      <c r="G29" s="274"/>
      <c r="H29" s="274" t="s">
        <v>20</v>
      </c>
      <c r="I29" s="274"/>
      <c r="J29" s="88" t="s">
        <v>253</v>
      </c>
    </row>
    <row r="30" spans="1:10" ht="15">
      <c r="A30" s="268" t="s">
        <v>21</v>
      </c>
      <c r="B30" s="268"/>
      <c r="C30" s="268"/>
      <c r="D30" s="268"/>
      <c r="E30" s="268"/>
      <c r="F30" s="268"/>
      <c r="G30" s="70"/>
      <c r="H30" s="269">
        <v>185165.73</v>
      </c>
      <c r="I30" s="269"/>
      <c r="J30" s="86">
        <f>H30/12/2242.5</f>
        <v>6.880926421404682</v>
      </c>
    </row>
    <row r="31" spans="1:10" ht="15">
      <c r="A31" s="268" t="s">
        <v>22</v>
      </c>
      <c r="B31" s="268"/>
      <c r="C31" s="268"/>
      <c r="D31" s="268"/>
      <c r="E31" s="268"/>
      <c r="F31" s="268"/>
      <c r="G31" s="70"/>
      <c r="H31" s="270">
        <v>37003.6</v>
      </c>
      <c r="I31" s="270"/>
      <c r="J31" s="86">
        <f aca="true" t="shared" si="0" ref="J31:J89">H31/12/2242.5</f>
        <v>1.3750873281308063</v>
      </c>
    </row>
    <row r="32" spans="1:10" ht="24.75" customHeight="1">
      <c r="A32" s="271"/>
      <c r="B32" s="271"/>
      <c r="C32" s="271"/>
      <c r="D32" s="272" t="s">
        <v>23</v>
      </c>
      <c r="E32" s="272"/>
      <c r="F32" s="272"/>
      <c r="G32" s="272"/>
      <c r="H32" s="269">
        <v>9811.96</v>
      </c>
      <c r="I32" s="269"/>
      <c r="J32" s="86">
        <f t="shared" si="0"/>
        <v>0.3646213303604608</v>
      </c>
    </row>
    <row r="33" spans="1:10" ht="39.75" customHeight="1">
      <c r="A33" s="271"/>
      <c r="B33" s="271"/>
      <c r="C33" s="271"/>
      <c r="D33" s="272" t="s">
        <v>256</v>
      </c>
      <c r="E33" s="272"/>
      <c r="F33" s="272"/>
      <c r="G33" s="272"/>
      <c r="H33" s="269">
        <v>9155.89</v>
      </c>
      <c r="I33" s="269"/>
      <c r="J33" s="86">
        <f t="shared" si="0"/>
        <v>0.3402411742846525</v>
      </c>
    </row>
    <row r="34" spans="1:10" ht="24.75" customHeight="1">
      <c r="A34" s="271"/>
      <c r="B34" s="271"/>
      <c r="C34" s="271"/>
      <c r="D34" s="272" t="s">
        <v>136</v>
      </c>
      <c r="E34" s="272"/>
      <c r="F34" s="272"/>
      <c r="G34" s="272"/>
      <c r="H34" s="269">
        <v>1136.89</v>
      </c>
      <c r="I34" s="269"/>
      <c r="J34" s="86">
        <f t="shared" si="0"/>
        <v>0.042247863247863254</v>
      </c>
    </row>
    <row r="35" spans="1:10" ht="15">
      <c r="A35" s="271"/>
      <c r="B35" s="271"/>
      <c r="C35" s="271"/>
      <c r="D35" s="272" t="s">
        <v>137</v>
      </c>
      <c r="E35" s="272"/>
      <c r="F35" s="272"/>
      <c r="G35" s="272"/>
      <c r="H35" s="269">
        <v>71.07</v>
      </c>
      <c r="I35" s="269"/>
      <c r="J35" s="86">
        <f t="shared" si="0"/>
        <v>0.002641025641025641</v>
      </c>
    </row>
    <row r="36" spans="1:10" ht="24.75" customHeight="1">
      <c r="A36" s="271"/>
      <c r="B36" s="271"/>
      <c r="C36" s="271"/>
      <c r="D36" s="272" t="s">
        <v>197</v>
      </c>
      <c r="E36" s="272"/>
      <c r="F36" s="272"/>
      <c r="G36" s="272"/>
      <c r="H36" s="270">
        <v>3860.61</v>
      </c>
      <c r="I36" s="270"/>
      <c r="J36" s="86">
        <f t="shared" si="0"/>
        <v>0.14346376811594205</v>
      </c>
    </row>
    <row r="37" spans="1:10" ht="24.75" customHeight="1">
      <c r="A37" s="271"/>
      <c r="B37" s="271"/>
      <c r="C37" s="271"/>
      <c r="D37" s="272" t="s">
        <v>198</v>
      </c>
      <c r="E37" s="272"/>
      <c r="F37" s="272"/>
      <c r="G37" s="272"/>
      <c r="H37" s="270">
        <v>3591.51</v>
      </c>
      <c r="I37" s="270"/>
      <c r="J37" s="86">
        <f t="shared" si="0"/>
        <v>0.13346376811594204</v>
      </c>
    </row>
    <row r="38" spans="1:10" ht="15">
      <c r="A38" s="271"/>
      <c r="B38" s="271"/>
      <c r="C38" s="271"/>
      <c r="D38" s="272" t="s">
        <v>138</v>
      </c>
      <c r="E38" s="272"/>
      <c r="F38" s="272"/>
      <c r="G38" s="272"/>
      <c r="H38" s="269">
        <v>837.43</v>
      </c>
      <c r="I38" s="269"/>
      <c r="J38" s="86">
        <f t="shared" si="0"/>
        <v>0.031119658119658118</v>
      </c>
    </row>
    <row r="39" spans="1:10" ht="15">
      <c r="A39" s="271"/>
      <c r="B39" s="271"/>
      <c r="C39" s="271"/>
      <c r="D39" s="272" t="s">
        <v>139</v>
      </c>
      <c r="E39" s="272"/>
      <c r="F39" s="272"/>
      <c r="G39" s="272"/>
      <c r="H39" s="269">
        <v>2085.78</v>
      </c>
      <c r="I39" s="269"/>
      <c r="J39" s="86">
        <f t="shared" si="0"/>
        <v>0.07750947603121518</v>
      </c>
    </row>
    <row r="40" spans="1:10" ht="15">
      <c r="A40" s="271"/>
      <c r="B40" s="271"/>
      <c r="C40" s="271"/>
      <c r="D40" s="272" t="s">
        <v>233</v>
      </c>
      <c r="E40" s="272"/>
      <c r="F40" s="272"/>
      <c r="G40" s="272"/>
      <c r="H40" s="269">
        <v>67.28</v>
      </c>
      <c r="I40" s="269"/>
      <c r="J40" s="86">
        <f t="shared" si="0"/>
        <v>0.0025001858045336305</v>
      </c>
    </row>
    <row r="41" spans="1:10" ht="24.75" customHeight="1">
      <c r="A41" s="271"/>
      <c r="B41" s="271"/>
      <c r="C41" s="271"/>
      <c r="D41" s="272" t="s">
        <v>140</v>
      </c>
      <c r="E41" s="272"/>
      <c r="F41" s="272"/>
      <c r="G41" s="272"/>
      <c r="H41" s="269">
        <v>6385.18</v>
      </c>
      <c r="I41" s="269"/>
      <c r="J41" s="86">
        <f t="shared" si="0"/>
        <v>0.2372790784095132</v>
      </c>
    </row>
    <row r="42" spans="1:10" ht="15">
      <c r="A42" s="268" t="s">
        <v>25</v>
      </c>
      <c r="B42" s="268"/>
      <c r="C42" s="268"/>
      <c r="D42" s="268"/>
      <c r="E42" s="268"/>
      <c r="F42" s="268"/>
      <c r="G42" s="70"/>
      <c r="H42" s="269">
        <v>6093.75</v>
      </c>
      <c r="I42" s="269"/>
      <c r="J42" s="86">
        <f t="shared" si="0"/>
        <v>0.22644927536231885</v>
      </c>
    </row>
    <row r="43" spans="1:10" ht="24.75" customHeight="1">
      <c r="A43" s="271"/>
      <c r="B43" s="271"/>
      <c r="C43" s="271"/>
      <c r="D43" s="272" t="s">
        <v>26</v>
      </c>
      <c r="E43" s="272"/>
      <c r="F43" s="272"/>
      <c r="G43" s="272"/>
      <c r="H43" s="269">
        <v>238.03</v>
      </c>
      <c r="I43" s="269"/>
      <c r="J43" s="86">
        <f t="shared" si="0"/>
        <v>0.008845410628019324</v>
      </c>
    </row>
    <row r="44" spans="1:10" ht="24.75" customHeight="1">
      <c r="A44" s="271"/>
      <c r="B44" s="271"/>
      <c r="C44" s="271"/>
      <c r="D44" s="272" t="s">
        <v>27</v>
      </c>
      <c r="E44" s="272"/>
      <c r="F44" s="272"/>
      <c r="G44" s="272"/>
      <c r="H44" s="269">
        <v>1148.36</v>
      </c>
      <c r="I44" s="269"/>
      <c r="J44" s="86">
        <f t="shared" si="0"/>
        <v>0.04267409884801189</v>
      </c>
    </row>
    <row r="45" spans="1:10" ht="15">
      <c r="A45" s="271"/>
      <c r="B45" s="271"/>
      <c r="C45" s="271"/>
      <c r="D45" s="272" t="s">
        <v>28</v>
      </c>
      <c r="E45" s="272"/>
      <c r="F45" s="272"/>
      <c r="G45" s="272"/>
      <c r="H45" s="269">
        <v>4707.36</v>
      </c>
      <c r="I45" s="269"/>
      <c r="J45" s="86">
        <f t="shared" si="0"/>
        <v>0.1749297658862876</v>
      </c>
    </row>
    <row r="46" spans="1:10" ht="15">
      <c r="A46" s="268" t="s">
        <v>29</v>
      </c>
      <c r="B46" s="268"/>
      <c r="C46" s="268"/>
      <c r="D46" s="268"/>
      <c r="E46" s="268"/>
      <c r="F46" s="268"/>
      <c r="G46" s="70"/>
      <c r="H46" s="269">
        <v>54489.43</v>
      </c>
      <c r="I46" s="269"/>
      <c r="J46" s="86">
        <f t="shared" si="0"/>
        <v>2.0248766257896693</v>
      </c>
    </row>
    <row r="47" spans="1:10" ht="24.75" customHeight="1">
      <c r="A47" s="271"/>
      <c r="B47" s="271"/>
      <c r="C47" s="271"/>
      <c r="D47" s="272" t="s">
        <v>30</v>
      </c>
      <c r="E47" s="272"/>
      <c r="F47" s="272"/>
      <c r="G47" s="272"/>
      <c r="H47" s="269">
        <v>5215.36</v>
      </c>
      <c r="I47" s="269"/>
      <c r="J47" s="86">
        <f t="shared" si="0"/>
        <v>0.19380750650315864</v>
      </c>
    </row>
    <row r="48" spans="1:10" ht="24.75" customHeight="1">
      <c r="A48" s="271"/>
      <c r="B48" s="271"/>
      <c r="C48" s="271"/>
      <c r="D48" s="272" t="s">
        <v>31</v>
      </c>
      <c r="E48" s="272"/>
      <c r="F48" s="272"/>
      <c r="G48" s="272"/>
      <c r="H48" s="269">
        <v>4626.32</v>
      </c>
      <c r="I48" s="269"/>
      <c r="J48" s="86">
        <f t="shared" si="0"/>
        <v>0.17191824600520253</v>
      </c>
    </row>
    <row r="49" spans="1:10" ht="24.75" customHeight="1">
      <c r="A49" s="271"/>
      <c r="B49" s="271"/>
      <c r="C49" s="271"/>
      <c r="D49" s="272" t="s">
        <v>32</v>
      </c>
      <c r="E49" s="272"/>
      <c r="F49" s="272"/>
      <c r="G49" s="272"/>
      <c r="H49" s="269">
        <v>3961.93</v>
      </c>
      <c r="I49" s="269"/>
      <c r="J49" s="86">
        <f t="shared" si="0"/>
        <v>0.1472289111854329</v>
      </c>
    </row>
    <row r="50" spans="1:10" ht="15">
      <c r="A50" s="271"/>
      <c r="B50" s="271"/>
      <c r="C50" s="271"/>
      <c r="D50" s="272" t="s">
        <v>33</v>
      </c>
      <c r="E50" s="272"/>
      <c r="F50" s="272"/>
      <c r="G50" s="272"/>
      <c r="H50" s="269">
        <v>2549.02</v>
      </c>
      <c r="I50" s="269"/>
      <c r="J50" s="86">
        <f t="shared" si="0"/>
        <v>0.0947238944630249</v>
      </c>
    </row>
    <row r="51" spans="1:10" ht="24.75" customHeight="1">
      <c r="A51" s="271"/>
      <c r="B51" s="271"/>
      <c r="C51" s="271"/>
      <c r="D51" s="272" t="s">
        <v>254</v>
      </c>
      <c r="E51" s="272"/>
      <c r="F51" s="272"/>
      <c r="G51" s="272"/>
      <c r="H51" s="269">
        <v>12165.73</v>
      </c>
      <c r="I51" s="269"/>
      <c r="J51" s="86">
        <f t="shared" si="0"/>
        <v>0.45208955778521</v>
      </c>
    </row>
    <row r="52" spans="1:10" ht="24.75" customHeight="1">
      <c r="A52" s="271"/>
      <c r="B52" s="271"/>
      <c r="C52" s="271"/>
      <c r="D52" s="272" t="s">
        <v>35</v>
      </c>
      <c r="E52" s="272"/>
      <c r="F52" s="272"/>
      <c r="G52" s="272"/>
      <c r="H52" s="269">
        <v>25971.07</v>
      </c>
      <c r="I52" s="269"/>
      <c r="J52" s="86">
        <f t="shared" si="0"/>
        <v>0.9651085098476402</v>
      </c>
    </row>
    <row r="53" spans="1:10" ht="15">
      <c r="A53" s="268" t="s">
        <v>36</v>
      </c>
      <c r="B53" s="268"/>
      <c r="C53" s="268"/>
      <c r="D53" s="268"/>
      <c r="E53" s="268"/>
      <c r="F53" s="268"/>
      <c r="G53" s="70"/>
      <c r="H53" s="269">
        <v>3681.02</v>
      </c>
      <c r="I53" s="269"/>
      <c r="J53" s="86">
        <f t="shared" si="0"/>
        <v>0.1367900408769974</v>
      </c>
    </row>
    <row r="54" spans="1:10" ht="15">
      <c r="A54" s="268" t="s">
        <v>97</v>
      </c>
      <c r="B54" s="268"/>
      <c r="C54" s="268"/>
      <c r="D54" s="268"/>
      <c r="E54" s="268"/>
      <c r="F54" s="268"/>
      <c r="G54" s="70"/>
      <c r="H54" s="269">
        <v>83897.93</v>
      </c>
      <c r="I54" s="269"/>
      <c r="J54" s="86">
        <f t="shared" si="0"/>
        <v>3.11772315124489</v>
      </c>
    </row>
    <row r="55" spans="1:10" ht="15">
      <c r="A55" s="271"/>
      <c r="B55" s="271"/>
      <c r="C55" s="271"/>
      <c r="D55" s="272" t="s">
        <v>39</v>
      </c>
      <c r="E55" s="272"/>
      <c r="F55" s="272"/>
      <c r="G55" s="272"/>
      <c r="H55" s="270">
        <v>3907.9</v>
      </c>
      <c r="I55" s="270"/>
      <c r="J55" s="86">
        <f t="shared" si="0"/>
        <v>0.14522110739502045</v>
      </c>
    </row>
    <row r="56" spans="1:10" ht="15">
      <c r="A56" s="271"/>
      <c r="B56" s="271"/>
      <c r="C56" s="271"/>
      <c r="D56" s="272" t="s">
        <v>38</v>
      </c>
      <c r="E56" s="272"/>
      <c r="F56" s="272"/>
      <c r="G56" s="272"/>
      <c r="H56" s="269">
        <v>79990.03</v>
      </c>
      <c r="I56" s="269"/>
      <c r="J56" s="86">
        <f t="shared" si="0"/>
        <v>2.97250204384987</v>
      </c>
    </row>
    <row r="57" spans="1:10" ht="15">
      <c r="A57" s="268" t="s">
        <v>40</v>
      </c>
      <c r="B57" s="268"/>
      <c r="C57" s="268"/>
      <c r="D57" s="268"/>
      <c r="E57" s="268"/>
      <c r="F57" s="268"/>
      <c r="G57" s="70"/>
      <c r="H57" s="269">
        <v>5855.35</v>
      </c>
      <c r="I57" s="269"/>
      <c r="J57" s="86">
        <f t="shared" si="0"/>
        <v>0.21759011519881089</v>
      </c>
    </row>
    <row r="58" spans="1:10" ht="15">
      <c r="A58" s="268" t="s">
        <v>75</v>
      </c>
      <c r="B58" s="268"/>
      <c r="C58" s="268"/>
      <c r="D58" s="268"/>
      <c r="E58" s="268"/>
      <c r="F58" s="268"/>
      <c r="G58" s="70"/>
      <c r="H58" s="269">
        <v>2009.19</v>
      </c>
      <c r="I58" s="269"/>
      <c r="J58" s="86">
        <f t="shared" si="0"/>
        <v>0.07466332218506132</v>
      </c>
    </row>
    <row r="59" spans="1:10" ht="15">
      <c r="A59" s="268" t="s">
        <v>41</v>
      </c>
      <c r="B59" s="268"/>
      <c r="C59" s="268"/>
      <c r="D59" s="268"/>
      <c r="E59" s="268"/>
      <c r="F59" s="268"/>
      <c r="G59" s="70"/>
      <c r="H59" s="269">
        <v>3846.16</v>
      </c>
      <c r="I59" s="269"/>
      <c r="J59" s="86">
        <f t="shared" si="0"/>
        <v>0.14292679301374953</v>
      </c>
    </row>
    <row r="60" spans="1:10" ht="15">
      <c r="A60" s="268" t="s">
        <v>98</v>
      </c>
      <c r="B60" s="268"/>
      <c r="C60" s="268"/>
      <c r="D60" s="268"/>
      <c r="E60" s="268"/>
      <c r="F60" s="268"/>
      <c r="G60" s="70"/>
      <c r="H60" s="269">
        <v>37597.91</v>
      </c>
      <c r="I60" s="269"/>
      <c r="J60" s="86">
        <f t="shared" si="0"/>
        <v>1.3971724266072092</v>
      </c>
    </row>
    <row r="61" spans="1:10" ht="15">
      <c r="A61" s="268" t="s">
        <v>85</v>
      </c>
      <c r="B61" s="268"/>
      <c r="C61" s="268"/>
      <c r="D61" s="268"/>
      <c r="E61" s="268"/>
      <c r="F61" s="268"/>
      <c r="G61" s="70"/>
      <c r="H61" s="270">
        <v>7395.6</v>
      </c>
      <c r="I61" s="270"/>
      <c r="J61" s="86">
        <f t="shared" si="0"/>
        <v>0.27482720178372355</v>
      </c>
    </row>
    <row r="62" spans="1:10" ht="15">
      <c r="A62" s="271"/>
      <c r="B62" s="271"/>
      <c r="C62" s="271"/>
      <c r="D62" s="272" t="s">
        <v>64</v>
      </c>
      <c r="E62" s="272"/>
      <c r="F62" s="272"/>
      <c r="G62" s="272"/>
      <c r="H62" s="269">
        <v>1715.96</v>
      </c>
      <c r="I62" s="269"/>
      <c r="J62" s="86">
        <f t="shared" si="0"/>
        <v>0.06376662950575994</v>
      </c>
    </row>
    <row r="63" spans="1:10" ht="15">
      <c r="A63" s="271"/>
      <c r="B63" s="271"/>
      <c r="C63" s="271"/>
      <c r="D63" s="272" t="s">
        <v>65</v>
      </c>
      <c r="E63" s="272"/>
      <c r="F63" s="272"/>
      <c r="G63" s="272"/>
      <c r="H63" s="270">
        <v>1970.6</v>
      </c>
      <c r="I63" s="270"/>
      <c r="J63" s="86">
        <f t="shared" si="0"/>
        <v>0.07322928279450018</v>
      </c>
    </row>
    <row r="64" spans="1:10" ht="15">
      <c r="A64" s="271"/>
      <c r="B64" s="271"/>
      <c r="C64" s="271"/>
      <c r="D64" s="272" t="s">
        <v>87</v>
      </c>
      <c r="E64" s="272"/>
      <c r="F64" s="272"/>
      <c r="G64" s="272"/>
      <c r="H64" s="270">
        <v>256.6</v>
      </c>
      <c r="I64" s="270"/>
      <c r="J64" s="86">
        <f t="shared" si="0"/>
        <v>0.00953548866592345</v>
      </c>
    </row>
    <row r="65" spans="1:10" ht="24.75" customHeight="1">
      <c r="A65" s="271"/>
      <c r="B65" s="271"/>
      <c r="C65" s="271"/>
      <c r="D65" s="272" t="s">
        <v>49</v>
      </c>
      <c r="E65" s="272"/>
      <c r="F65" s="272"/>
      <c r="G65" s="272"/>
      <c r="H65" s="269">
        <v>3452.44</v>
      </c>
      <c r="I65" s="269"/>
      <c r="J65" s="86">
        <f t="shared" si="0"/>
        <v>0.12829580081753994</v>
      </c>
    </row>
    <row r="66" spans="1:10" ht="15">
      <c r="A66" s="268" t="s">
        <v>144</v>
      </c>
      <c r="B66" s="268"/>
      <c r="C66" s="268"/>
      <c r="D66" s="268"/>
      <c r="E66" s="268"/>
      <c r="F66" s="268"/>
      <c r="G66" s="70"/>
      <c r="H66" s="273">
        <v>984</v>
      </c>
      <c r="I66" s="273"/>
      <c r="J66" s="86">
        <f t="shared" si="0"/>
        <v>0.03656633221850613</v>
      </c>
    </row>
    <row r="67" spans="1:10" ht="15">
      <c r="A67" s="271"/>
      <c r="B67" s="271"/>
      <c r="C67" s="271"/>
      <c r="D67" s="272" t="s">
        <v>146</v>
      </c>
      <c r="E67" s="272"/>
      <c r="F67" s="272"/>
      <c r="G67" s="272"/>
      <c r="H67" s="273">
        <v>984</v>
      </c>
      <c r="I67" s="273"/>
      <c r="J67" s="86">
        <f t="shared" si="0"/>
        <v>0.03656633221850613</v>
      </c>
    </row>
    <row r="68" spans="1:10" ht="24.75" customHeight="1">
      <c r="A68" s="268" t="s">
        <v>99</v>
      </c>
      <c r="B68" s="268"/>
      <c r="C68" s="268"/>
      <c r="D68" s="268"/>
      <c r="E68" s="268"/>
      <c r="F68" s="268"/>
      <c r="G68" s="70"/>
      <c r="H68" s="273">
        <v>53870</v>
      </c>
      <c r="I68" s="273"/>
      <c r="J68" s="86">
        <f t="shared" si="0"/>
        <v>2.001858045336306</v>
      </c>
    </row>
    <row r="69" spans="1:10" ht="24.75" customHeight="1">
      <c r="A69" s="271"/>
      <c r="B69" s="271"/>
      <c r="C69" s="271"/>
      <c r="D69" s="272" t="s">
        <v>52</v>
      </c>
      <c r="E69" s="272"/>
      <c r="F69" s="272"/>
      <c r="G69" s="272"/>
      <c r="H69" s="273">
        <v>1756</v>
      </c>
      <c r="I69" s="273"/>
      <c r="J69" s="86">
        <f t="shared" si="0"/>
        <v>0.06525455221107396</v>
      </c>
    </row>
    <row r="70" spans="1:10" ht="15">
      <c r="A70" s="271"/>
      <c r="B70" s="271"/>
      <c r="C70" s="271"/>
      <c r="D70" s="272" t="s">
        <v>113</v>
      </c>
      <c r="E70" s="272"/>
      <c r="F70" s="272"/>
      <c r="G70" s="272"/>
      <c r="H70" s="273">
        <v>704</v>
      </c>
      <c r="I70" s="273"/>
      <c r="J70" s="86">
        <f t="shared" si="0"/>
        <v>0.026161278335191378</v>
      </c>
    </row>
    <row r="71" spans="1:10" ht="15">
      <c r="A71" s="271"/>
      <c r="B71" s="271"/>
      <c r="C71" s="271"/>
      <c r="D71" s="272" t="s">
        <v>54</v>
      </c>
      <c r="E71" s="272"/>
      <c r="F71" s="272"/>
      <c r="G71" s="272"/>
      <c r="H71" s="273">
        <v>16500</v>
      </c>
      <c r="I71" s="273"/>
      <c r="J71" s="86">
        <f t="shared" si="0"/>
        <v>0.6131549609810479</v>
      </c>
    </row>
    <row r="72" spans="1:10" ht="15">
      <c r="A72" s="271"/>
      <c r="B72" s="271"/>
      <c r="C72" s="271"/>
      <c r="D72" s="272" t="s">
        <v>55</v>
      </c>
      <c r="E72" s="272"/>
      <c r="F72" s="272"/>
      <c r="G72" s="272"/>
      <c r="H72" s="273">
        <v>2210</v>
      </c>
      <c r="I72" s="273"/>
      <c r="J72" s="86">
        <f t="shared" si="0"/>
        <v>0.08212560386473429</v>
      </c>
    </row>
    <row r="73" spans="1:10" ht="24.75" customHeight="1">
      <c r="A73" s="271"/>
      <c r="B73" s="271"/>
      <c r="C73" s="271"/>
      <c r="D73" s="272" t="s">
        <v>56</v>
      </c>
      <c r="E73" s="272"/>
      <c r="F73" s="272"/>
      <c r="G73" s="272"/>
      <c r="H73" s="273">
        <v>32700</v>
      </c>
      <c r="I73" s="273"/>
      <c r="J73" s="86">
        <f t="shared" si="0"/>
        <v>1.2151616499442586</v>
      </c>
    </row>
    <row r="74" spans="1:10" ht="24.75" customHeight="1">
      <c r="A74" s="268" t="s">
        <v>100</v>
      </c>
      <c r="B74" s="268"/>
      <c r="C74" s="268"/>
      <c r="D74" s="268"/>
      <c r="E74" s="268"/>
      <c r="F74" s="268"/>
      <c r="G74" s="70"/>
      <c r="H74" s="269">
        <v>323.67</v>
      </c>
      <c r="I74" s="269"/>
      <c r="J74" s="86">
        <f t="shared" si="0"/>
        <v>0.012027870680044593</v>
      </c>
    </row>
    <row r="75" spans="1:10" ht="24.75" customHeight="1">
      <c r="A75" s="268" t="s">
        <v>88</v>
      </c>
      <c r="B75" s="268"/>
      <c r="C75" s="268"/>
      <c r="D75" s="268"/>
      <c r="E75" s="268"/>
      <c r="F75" s="268"/>
      <c r="G75" s="70"/>
      <c r="H75" s="269">
        <v>18275.84</v>
      </c>
      <c r="I75" s="269"/>
      <c r="J75" s="86">
        <f t="shared" si="0"/>
        <v>0.6791467855815682</v>
      </c>
    </row>
    <row r="76" spans="1:10" ht="24.75" customHeight="1">
      <c r="A76" s="271"/>
      <c r="B76" s="271"/>
      <c r="C76" s="271"/>
      <c r="D76" s="272" t="s">
        <v>90</v>
      </c>
      <c r="E76" s="272"/>
      <c r="F76" s="272"/>
      <c r="G76" s="272"/>
      <c r="H76" s="273">
        <v>1071</v>
      </c>
      <c r="I76" s="273"/>
      <c r="J76" s="86">
        <f t="shared" si="0"/>
        <v>0.03979933110367893</v>
      </c>
    </row>
    <row r="77" spans="1:10" ht="24.75" customHeight="1">
      <c r="A77" s="271"/>
      <c r="B77" s="271"/>
      <c r="C77" s="271"/>
      <c r="D77" s="272" t="s">
        <v>118</v>
      </c>
      <c r="E77" s="272"/>
      <c r="F77" s="272"/>
      <c r="G77" s="272"/>
      <c r="H77" s="269">
        <v>1603.84</v>
      </c>
      <c r="I77" s="269"/>
      <c r="J77" s="86">
        <f t="shared" si="0"/>
        <v>0.05960014864362691</v>
      </c>
    </row>
    <row r="78" spans="1:10" ht="15">
      <c r="A78" s="271"/>
      <c r="B78" s="271"/>
      <c r="C78" s="271"/>
      <c r="D78" s="272" t="s">
        <v>120</v>
      </c>
      <c r="E78" s="272"/>
      <c r="F78" s="272"/>
      <c r="G78" s="272"/>
      <c r="H78" s="273">
        <v>804</v>
      </c>
      <c r="I78" s="273"/>
      <c r="J78" s="86">
        <f t="shared" si="0"/>
        <v>0.02987736900780379</v>
      </c>
    </row>
    <row r="79" spans="1:10" ht="15">
      <c r="A79" s="271"/>
      <c r="B79" s="271"/>
      <c r="C79" s="271"/>
      <c r="D79" s="272" t="s">
        <v>121</v>
      </c>
      <c r="E79" s="272"/>
      <c r="F79" s="272"/>
      <c r="G79" s="272"/>
      <c r="H79" s="273">
        <v>1842</v>
      </c>
      <c r="I79" s="273"/>
      <c r="J79" s="86">
        <f t="shared" si="0"/>
        <v>0.06845039018952062</v>
      </c>
    </row>
    <row r="80" spans="1:10" ht="15">
      <c r="A80" s="271"/>
      <c r="B80" s="271"/>
      <c r="C80" s="271"/>
      <c r="D80" s="272" t="s">
        <v>59</v>
      </c>
      <c r="E80" s="272"/>
      <c r="F80" s="272"/>
      <c r="G80" s="272"/>
      <c r="H80" s="273">
        <v>123</v>
      </c>
      <c r="I80" s="273"/>
      <c r="J80" s="86">
        <f t="shared" si="0"/>
        <v>0.004570791527313266</v>
      </c>
    </row>
    <row r="81" spans="1:10" ht="15">
      <c r="A81" s="271"/>
      <c r="B81" s="271"/>
      <c r="C81" s="271"/>
      <c r="D81" s="272" t="s">
        <v>122</v>
      </c>
      <c r="E81" s="272"/>
      <c r="F81" s="272"/>
      <c r="G81" s="272"/>
      <c r="H81" s="273">
        <v>5526</v>
      </c>
      <c r="I81" s="273"/>
      <c r="J81" s="86">
        <f t="shared" si="0"/>
        <v>0.20535117056856186</v>
      </c>
    </row>
    <row r="82" spans="1:10" ht="24.75" customHeight="1">
      <c r="A82" s="271"/>
      <c r="B82" s="271"/>
      <c r="C82" s="271"/>
      <c r="D82" s="272" t="s">
        <v>222</v>
      </c>
      <c r="E82" s="272"/>
      <c r="F82" s="272"/>
      <c r="G82" s="272"/>
      <c r="H82" s="273">
        <v>5671</v>
      </c>
      <c r="I82" s="273"/>
      <c r="J82" s="86">
        <f t="shared" si="0"/>
        <v>0.21073950204384986</v>
      </c>
    </row>
    <row r="83" spans="1:10" ht="15">
      <c r="A83" s="271"/>
      <c r="B83" s="271"/>
      <c r="C83" s="271"/>
      <c r="D83" s="272" t="s">
        <v>60</v>
      </c>
      <c r="E83" s="272"/>
      <c r="F83" s="272"/>
      <c r="G83" s="272"/>
      <c r="H83" s="273">
        <v>1635</v>
      </c>
      <c r="I83" s="273"/>
      <c r="J83" s="86">
        <f t="shared" si="0"/>
        <v>0.06075808249721293</v>
      </c>
    </row>
    <row r="84" spans="1:10" ht="24.75" customHeight="1">
      <c r="A84" s="268" t="s">
        <v>124</v>
      </c>
      <c r="B84" s="268"/>
      <c r="C84" s="268"/>
      <c r="D84" s="268"/>
      <c r="E84" s="268"/>
      <c r="F84" s="268"/>
      <c r="G84" s="70"/>
      <c r="H84" s="273">
        <v>9122</v>
      </c>
      <c r="I84" s="273"/>
      <c r="J84" s="86">
        <f t="shared" si="0"/>
        <v>0.3389817911557042</v>
      </c>
    </row>
    <row r="85" spans="1:10" ht="15">
      <c r="A85" s="271"/>
      <c r="B85" s="271"/>
      <c r="C85" s="271"/>
      <c r="D85" s="272" t="s">
        <v>120</v>
      </c>
      <c r="E85" s="272"/>
      <c r="F85" s="272"/>
      <c r="G85" s="272"/>
      <c r="H85" s="273">
        <v>804</v>
      </c>
      <c r="I85" s="273"/>
      <c r="J85" s="86">
        <f t="shared" si="0"/>
        <v>0.02987736900780379</v>
      </c>
    </row>
    <row r="86" spans="1:10" ht="15">
      <c r="A86" s="271"/>
      <c r="B86" s="271"/>
      <c r="C86" s="271"/>
      <c r="D86" s="272" t="s">
        <v>166</v>
      </c>
      <c r="E86" s="272"/>
      <c r="F86" s="272"/>
      <c r="G86" s="272"/>
      <c r="H86" s="273">
        <v>8318</v>
      </c>
      <c r="I86" s="273"/>
      <c r="J86" s="86">
        <f t="shared" si="0"/>
        <v>0.3091044221479004</v>
      </c>
    </row>
    <row r="87" spans="1:10" ht="24.75" customHeight="1">
      <c r="A87" s="268" t="s">
        <v>101</v>
      </c>
      <c r="B87" s="268"/>
      <c r="C87" s="268"/>
      <c r="D87" s="268"/>
      <c r="E87" s="268"/>
      <c r="F87" s="268"/>
      <c r="G87" s="70"/>
      <c r="H87" s="269">
        <v>7216.14</v>
      </c>
      <c r="I87" s="269"/>
      <c r="J87" s="86">
        <f t="shared" si="0"/>
        <v>0.2681583054626533</v>
      </c>
    </row>
    <row r="88" spans="1:10" ht="24.75" customHeight="1">
      <c r="A88" s="271"/>
      <c r="B88" s="271"/>
      <c r="C88" s="271"/>
      <c r="D88" s="272" t="s">
        <v>77</v>
      </c>
      <c r="E88" s="272"/>
      <c r="F88" s="272"/>
      <c r="G88" s="272"/>
      <c r="H88" s="269">
        <v>2403.68</v>
      </c>
      <c r="I88" s="269"/>
      <c r="J88" s="86">
        <f t="shared" si="0"/>
        <v>0.08932292827945001</v>
      </c>
    </row>
    <row r="89" spans="1:10" ht="15">
      <c r="A89" s="271"/>
      <c r="B89" s="271"/>
      <c r="C89" s="271"/>
      <c r="D89" s="272" t="s">
        <v>152</v>
      </c>
      <c r="E89" s="272"/>
      <c r="F89" s="272"/>
      <c r="G89" s="272"/>
      <c r="H89" s="269">
        <v>2027.65</v>
      </c>
      <c r="I89" s="269"/>
      <c r="J89" s="86">
        <f t="shared" si="0"/>
        <v>0.07534931252322556</v>
      </c>
    </row>
    <row r="90" spans="1:10" ht="24.75" customHeight="1">
      <c r="A90" s="271"/>
      <c r="B90" s="271"/>
      <c r="C90" s="271"/>
      <c r="D90" s="272" t="s">
        <v>234</v>
      </c>
      <c r="E90" s="272"/>
      <c r="F90" s="272"/>
      <c r="G90" s="272"/>
      <c r="H90" s="269">
        <v>2784.81</v>
      </c>
      <c r="I90" s="269"/>
      <c r="J90" s="86">
        <f aca="true" t="shared" si="1" ref="J90:J102">H90/12/2242.5</f>
        <v>0.1034860646599777</v>
      </c>
    </row>
    <row r="91" spans="1:10" ht="15">
      <c r="A91" s="268" t="s">
        <v>104</v>
      </c>
      <c r="B91" s="268"/>
      <c r="C91" s="268"/>
      <c r="D91" s="268"/>
      <c r="E91" s="268"/>
      <c r="F91" s="268"/>
      <c r="G91" s="70"/>
      <c r="H91" s="269">
        <v>1941.82</v>
      </c>
      <c r="I91" s="269"/>
      <c r="J91" s="86">
        <f t="shared" si="1"/>
        <v>0.07215979189892233</v>
      </c>
    </row>
    <row r="92" spans="1:10" ht="15">
      <c r="A92" s="271"/>
      <c r="B92" s="271"/>
      <c r="C92" s="271"/>
      <c r="D92" s="272" t="s">
        <v>227</v>
      </c>
      <c r="E92" s="272"/>
      <c r="F92" s="272"/>
      <c r="G92" s="272"/>
      <c r="H92" s="273">
        <v>176</v>
      </c>
      <c r="I92" s="273"/>
      <c r="J92" s="86">
        <f t="shared" si="1"/>
        <v>0.0065403195837978444</v>
      </c>
    </row>
    <row r="93" spans="1:10" ht="24.75" customHeight="1">
      <c r="A93" s="271"/>
      <c r="B93" s="271"/>
      <c r="C93" s="271"/>
      <c r="D93" s="272" t="s">
        <v>154</v>
      </c>
      <c r="E93" s="272"/>
      <c r="F93" s="272"/>
      <c r="G93" s="272"/>
      <c r="H93" s="273">
        <v>1464</v>
      </c>
      <c r="I93" s="273"/>
      <c r="J93" s="86">
        <f t="shared" si="1"/>
        <v>0.054403567447045706</v>
      </c>
    </row>
    <row r="94" spans="1:10" ht="15">
      <c r="A94" s="271"/>
      <c r="B94" s="271"/>
      <c r="C94" s="271"/>
      <c r="D94" s="272" t="s">
        <v>174</v>
      </c>
      <c r="E94" s="272"/>
      <c r="F94" s="272"/>
      <c r="G94" s="272"/>
      <c r="H94" s="270">
        <v>301.82</v>
      </c>
      <c r="I94" s="270"/>
      <c r="J94" s="86">
        <f t="shared" si="1"/>
        <v>0.011215904868078781</v>
      </c>
    </row>
    <row r="95" spans="1:10" ht="15">
      <c r="A95" s="268" t="s">
        <v>155</v>
      </c>
      <c r="B95" s="268"/>
      <c r="C95" s="268"/>
      <c r="D95" s="268"/>
      <c r="E95" s="268"/>
      <c r="F95" s="268"/>
      <c r="G95" s="70"/>
      <c r="H95" s="269">
        <v>110330.96</v>
      </c>
      <c r="I95" s="269"/>
      <c r="J95" s="86">
        <f t="shared" si="1"/>
        <v>4.099998513563731</v>
      </c>
    </row>
    <row r="96" spans="1:10" ht="15">
      <c r="A96" s="268" t="s">
        <v>70</v>
      </c>
      <c r="B96" s="268"/>
      <c r="C96" s="268"/>
      <c r="D96" s="268"/>
      <c r="E96" s="268"/>
      <c r="F96" s="268"/>
      <c r="G96" s="70"/>
      <c r="H96" s="269">
        <v>35671.94</v>
      </c>
      <c r="I96" s="269"/>
      <c r="J96" s="86">
        <f t="shared" si="1"/>
        <v>1.325601635079896</v>
      </c>
    </row>
    <row r="97" spans="1:10" ht="15">
      <c r="A97" s="268" t="s">
        <v>71</v>
      </c>
      <c r="B97" s="268"/>
      <c r="C97" s="268"/>
      <c r="D97" s="268"/>
      <c r="E97" s="268"/>
      <c r="F97" s="268"/>
      <c r="G97" s="70"/>
      <c r="H97" s="269">
        <v>15840.48</v>
      </c>
      <c r="I97" s="269"/>
      <c r="J97" s="86">
        <f t="shared" si="1"/>
        <v>0.5886465997770346</v>
      </c>
    </row>
    <row r="98" spans="1:10" ht="15">
      <c r="A98" s="268" t="s">
        <v>72</v>
      </c>
      <c r="B98" s="268"/>
      <c r="C98" s="268"/>
      <c r="D98" s="268"/>
      <c r="E98" s="268"/>
      <c r="F98" s="268"/>
      <c r="G98" s="70"/>
      <c r="H98" s="269">
        <v>19831.46</v>
      </c>
      <c r="I98" s="269"/>
      <c r="J98" s="86">
        <f t="shared" si="1"/>
        <v>0.7369550353028614</v>
      </c>
    </row>
    <row r="99" spans="1:10" ht="45" customHeight="1">
      <c r="A99" s="268" t="s">
        <v>73</v>
      </c>
      <c r="B99" s="268"/>
      <c r="C99" s="268"/>
      <c r="D99" s="268"/>
      <c r="E99" s="268"/>
      <c r="F99" s="268"/>
      <c r="G99" s="70"/>
      <c r="H99" s="269">
        <v>85896.17</v>
      </c>
      <c r="I99" s="269"/>
      <c r="J99" s="86">
        <f t="shared" si="1"/>
        <v>3.191979561501301</v>
      </c>
    </row>
    <row r="100" spans="1:10" ht="15">
      <c r="A100" s="268" t="s">
        <v>93</v>
      </c>
      <c r="B100" s="268"/>
      <c r="C100" s="268"/>
      <c r="D100" s="268"/>
      <c r="E100" s="268"/>
      <c r="F100" s="268"/>
      <c r="G100" s="70"/>
      <c r="H100" s="269">
        <v>43215.84</v>
      </c>
      <c r="I100" s="269"/>
      <c r="J100" s="86">
        <f t="shared" si="1"/>
        <v>1.6059397993311035</v>
      </c>
    </row>
    <row r="101" spans="1:10" ht="15">
      <c r="A101" s="268" t="s">
        <v>92</v>
      </c>
      <c r="B101" s="268"/>
      <c r="C101" s="268"/>
      <c r="D101" s="268"/>
      <c r="E101" s="268"/>
      <c r="F101" s="268"/>
      <c r="G101" s="70"/>
      <c r="H101" s="270">
        <v>7247.6</v>
      </c>
      <c r="I101" s="270"/>
      <c r="J101" s="86">
        <f t="shared" si="1"/>
        <v>0.2693273875882572</v>
      </c>
    </row>
    <row r="102" spans="1:10" ht="15">
      <c r="A102" s="268" t="s">
        <v>74</v>
      </c>
      <c r="B102" s="268"/>
      <c r="C102" s="268"/>
      <c r="D102" s="268"/>
      <c r="E102" s="268"/>
      <c r="F102" s="268"/>
      <c r="G102" s="70"/>
      <c r="H102" s="269">
        <v>35432.73</v>
      </c>
      <c r="I102" s="269"/>
      <c r="J102" s="86">
        <f t="shared" si="1"/>
        <v>1.31671237458194</v>
      </c>
    </row>
    <row r="103" spans="1:10" ht="15">
      <c r="A103" s="264" t="s">
        <v>94</v>
      </c>
      <c r="B103" s="264"/>
      <c r="C103" s="264"/>
      <c r="D103" s="265">
        <v>559647.13</v>
      </c>
      <c r="E103" s="265"/>
      <c r="F103" s="265"/>
      <c r="G103" s="265"/>
      <c r="H103" s="265"/>
      <c r="I103" s="265"/>
      <c r="J103" s="87"/>
    </row>
    <row r="104" spans="1:11" ht="15">
      <c r="A104" s="66"/>
      <c r="B104" s="66"/>
      <c r="C104" s="66"/>
      <c r="D104" s="266"/>
      <c r="E104" s="266"/>
      <c r="F104" s="66"/>
      <c r="G104" s="66"/>
      <c r="H104" s="66"/>
      <c r="I104" s="66"/>
      <c r="J104" s="66"/>
      <c r="K104" s="66"/>
    </row>
    <row r="105" spans="1:11" ht="1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</row>
    <row r="106" spans="1:11" ht="15">
      <c r="A106" s="267" t="s">
        <v>95</v>
      </c>
      <c r="B106" s="267"/>
      <c r="C106" s="66"/>
      <c r="D106" s="66"/>
      <c r="E106" s="66"/>
      <c r="F106" s="66"/>
      <c r="G106" s="66"/>
      <c r="H106" s="66"/>
      <c r="I106" s="66"/>
      <c r="J106" s="66" t="s">
        <v>96</v>
      </c>
      <c r="K106" s="66"/>
    </row>
    <row r="107" spans="1:11" ht="15">
      <c r="A107" s="66" t="s">
        <v>0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6"/>
    </row>
    <row r="108" spans="1:11" ht="1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</row>
  </sheetData>
  <sheetProtection/>
  <mergeCells count="247"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  <mergeCell ref="A17:C17"/>
    <mergeCell ref="D17:G17"/>
    <mergeCell ref="J17:K17"/>
    <mergeCell ref="A18:F18"/>
    <mergeCell ref="J18:K18"/>
    <mergeCell ref="A19:C19"/>
    <mergeCell ref="D19:G19"/>
    <mergeCell ref="J19:K19"/>
    <mergeCell ref="A14:C14"/>
    <mergeCell ref="D14:G14"/>
    <mergeCell ref="J14:K14"/>
    <mergeCell ref="A15:F15"/>
    <mergeCell ref="J15:K15"/>
    <mergeCell ref="A16:F16"/>
    <mergeCell ref="J16:K16"/>
    <mergeCell ref="A26:E26"/>
    <mergeCell ref="F26:G26"/>
    <mergeCell ref="H26:I26"/>
    <mergeCell ref="J26:K26"/>
    <mergeCell ref="A27:E27"/>
    <mergeCell ref="F27:G27"/>
    <mergeCell ref="H27:I27"/>
    <mergeCell ref="J27:K27"/>
    <mergeCell ref="A20:C20"/>
    <mergeCell ref="D20:K20"/>
    <mergeCell ref="D21:E21"/>
    <mergeCell ref="H23:I23"/>
    <mergeCell ref="A25:E25"/>
    <mergeCell ref="F25:G25"/>
    <mergeCell ref="H25:I25"/>
    <mergeCell ref="J25:K25"/>
    <mergeCell ref="A32:C32"/>
    <mergeCell ref="D32:G32"/>
    <mergeCell ref="H32:I32"/>
    <mergeCell ref="A29:C29"/>
    <mergeCell ref="D29:G29"/>
    <mergeCell ref="H29:I29"/>
    <mergeCell ref="A30:F30"/>
    <mergeCell ref="H30:I30"/>
    <mergeCell ref="A31:F31"/>
    <mergeCell ref="H31:I31"/>
    <mergeCell ref="A35:C35"/>
    <mergeCell ref="D35:G35"/>
    <mergeCell ref="H35:I35"/>
    <mergeCell ref="A33:C33"/>
    <mergeCell ref="D33:G33"/>
    <mergeCell ref="H33:I33"/>
    <mergeCell ref="A34:C34"/>
    <mergeCell ref="D34:G34"/>
    <mergeCell ref="H34:I34"/>
    <mergeCell ref="A38:C38"/>
    <mergeCell ref="D38:G38"/>
    <mergeCell ref="H38:I38"/>
    <mergeCell ref="A39:C39"/>
    <mergeCell ref="D39:G39"/>
    <mergeCell ref="H39:I39"/>
    <mergeCell ref="A36:C36"/>
    <mergeCell ref="D36:G36"/>
    <mergeCell ref="H36:I36"/>
    <mergeCell ref="A37:C37"/>
    <mergeCell ref="D37:G37"/>
    <mergeCell ref="H37:I37"/>
    <mergeCell ref="A42:F42"/>
    <mergeCell ref="H42:I42"/>
    <mergeCell ref="A43:C43"/>
    <mergeCell ref="D43:G43"/>
    <mergeCell ref="H43:I43"/>
    <mergeCell ref="A44:C44"/>
    <mergeCell ref="D44:G44"/>
    <mergeCell ref="H44:I44"/>
    <mergeCell ref="A40:C40"/>
    <mergeCell ref="D40:G40"/>
    <mergeCell ref="H40:I40"/>
    <mergeCell ref="A41:C41"/>
    <mergeCell ref="D41:G41"/>
    <mergeCell ref="H41:I41"/>
    <mergeCell ref="A47:C47"/>
    <mergeCell ref="D47:G47"/>
    <mergeCell ref="H47:I47"/>
    <mergeCell ref="A48:C48"/>
    <mergeCell ref="D48:G48"/>
    <mergeCell ref="H48:I48"/>
    <mergeCell ref="A45:C45"/>
    <mergeCell ref="D45:G45"/>
    <mergeCell ref="H45:I45"/>
    <mergeCell ref="A46:F46"/>
    <mergeCell ref="H46:I46"/>
    <mergeCell ref="A53:F53"/>
    <mergeCell ref="H53:I53"/>
    <mergeCell ref="A51:C51"/>
    <mergeCell ref="D51:G51"/>
    <mergeCell ref="H51:I51"/>
    <mergeCell ref="A52:C52"/>
    <mergeCell ref="D52:G52"/>
    <mergeCell ref="H52:I52"/>
    <mergeCell ref="A49:C49"/>
    <mergeCell ref="D49:G49"/>
    <mergeCell ref="H49:I49"/>
    <mergeCell ref="A50:C50"/>
    <mergeCell ref="D50:G50"/>
    <mergeCell ref="H50:I50"/>
    <mergeCell ref="A57:F57"/>
    <mergeCell ref="H57:I57"/>
    <mergeCell ref="A58:F58"/>
    <mergeCell ref="H58:I58"/>
    <mergeCell ref="A54:F54"/>
    <mergeCell ref="H54:I54"/>
    <mergeCell ref="A55:C55"/>
    <mergeCell ref="D55:G55"/>
    <mergeCell ref="H55:I55"/>
    <mergeCell ref="A56:C56"/>
    <mergeCell ref="D56:G56"/>
    <mergeCell ref="H56:I56"/>
    <mergeCell ref="A61:F61"/>
    <mergeCell ref="H61:I61"/>
    <mergeCell ref="A62:C62"/>
    <mergeCell ref="D62:G62"/>
    <mergeCell ref="H62:I62"/>
    <mergeCell ref="A60:F60"/>
    <mergeCell ref="H60:I60"/>
    <mergeCell ref="A59:F59"/>
    <mergeCell ref="H59:I59"/>
    <mergeCell ref="A66:F66"/>
    <mergeCell ref="H66:I66"/>
    <mergeCell ref="A67:C67"/>
    <mergeCell ref="D67:G67"/>
    <mergeCell ref="H67:I67"/>
    <mergeCell ref="A65:C65"/>
    <mergeCell ref="D65:G65"/>
    <mergeCell ref="H65:I65"/>
    <mergeCell ref="A63:C63"/>
    <mergeCell ref="D63:G63"/>
    <mergeCell ref="H63:I63"/>
    <mergeCell ref="A64:C64"/>
    <mergeCell ref="D64:G64"/>
    <mergeCell ref="H64:I64"/>
    <mergeCell ref="A70:C70"/>
    <mergeCell ref="D70:G70"/>
    <mergeCell ref="H70:I70"/>
    <mergeCell ref="A71:C71"/>
    <mergeCell ref="D71:G71"/>
    <mergeCell ref="H71:I71"/>
    <mergeCell ref="A68:F68"/>
    <mergeCell ref="H68:I68"/>
    <mergeCell ref="A69:C69"/>
    <mergeCell ref="D69:G69"/>
    <mergeCell ref="H69:I69"/>
    <mergeCell ref="A75:F75"/>
    <mergeCell ref="H75:I75"/>
    <mergeCell ref="A76:C76"/>
    <mergeCell ref="D76:G76"/>
    <mergeCell ref="H76:I76"/>
    <mergeCell ref="A74:F74"/>
    <mergeCell ref="H74:I74"/>
    <mergeCell ref="A72:C72"/>
    <mergeCell ref="D72:G72"/>
    <mergeCell ref="H72:I72"/>
    <mergeCell ref="A73:C73"/>
    <mergeCell ref="D73:G73"/>
    <mergeCell ref="H73:I73"/>
    <mergeCell ref="A78:C78"/>
    <mergeCell ref="D78:G78"/>
    <mergeCell ref="H78:I78"/>
    <mergeCell ref="A79:C79"/>
    <mergeCell ref="D79:G79"/>
    <mergeCell ref="H79:I79"/>
    <mergeCell ref="A77:C77"/>
    <mergeCell ref="D77:G77"/>
    <mergeCell ref="H77:I77"/>
    <mergeCell ref="A82:C82"/>
    <mergeCell ref="D82:G82"/>
    <mergeCell ref="H82:I82"/>
    <mergeCell ref="A83:C83"/>
    <mergeCell ref="D83:G83"/>
    <mergeCell ref="H83:I83"/>
    <mergeCell ref="A80:C80"/>
    <mergeCell ref="D80:G80"/>
    <mergeCell ref="H80:I80"/>
    <mergeCell ref="A81:C81"/>
    <mergeCell ref="D81:G81"/>
    <mergeCell ref="H81:I81"/>
    <mergeCell ref="A86:C86"/>
    <mergeCell ref="D86:G86"/>
    <mergeCell ref="H86:I86"/>
    <mergeCell ref="A87:F87"/>
    <mergeCell ref="H87:I87"/>
    <mergeCell ref="A84:F84"/>
    <mergeCell ref="H84:I84"/>
    <mergeCell ref="A85:C85"/>
    <mergeCell ref="D85:G85"/>
    <mergeCell ref="H85:I85"/>
    <mergeCell ref="A90:C90"/>
    <mergeCell ref="D90:G90"/>
    <mergeCell ref="H90:I90"/>
    <mergeCell ref="A91:F91"/>
    <mergeCell ref="H91:I91"/>
    <mergeCell ref="A88:C88"/>
    <mergeCell ref="D88:G88"/>
    <mergeCell ref="H88:I88"/>
    <mergeCell ref="A89:C89"/>
    <mergeCell ref="D89:G89"/>
    <mergeCell ref="H89:I89"/>
    <mergeCell ref="A94:C94"/>
    <mergeCell ref="D94:G94"/>
    <mergeCell ref="H94:I94"/>
    <mergeCell ref="A92:C92"/>
    <mergeCell ref="D92:G92"/>
    <mergeCell ref="H92:I92"/>
    <mergeCell ref="A93:C93"/>
    <mergeCell ref="D93:G93"/>
    <mergeCell ref="H93:I93"/>
    <mergeCell ref="A98:F98"/>
    <mergeCell ref="H98:I98"/>
    <mergeCell ref="A99:F99"/>
    <mergeCell ref="H99:I99"/>
    <mergeCell ref="A96:F96"/>
    <mergeCell ref="H96:I96"/>
    <mergeCell ref="A97:F97"/>
    <mergeCell ref="H97:I97"/>
    <mergeCell ref="A95:F95"/>
    <mergeCell ref="H95:I95"/>
    <mergeCell ref="A103:C103"/>
    <mergeCell ref="D103:I103"/>
    <mergeCell ref="D104:E104"/>
    <mergeCell ref="A106:B106"/>
    <mergeCell ref="A102:F102"/>
    <mergeCell ref="H102:I102"/>
    <mergeCell ref="A100:F100"/>
    <mergeCell ref="H100:I100"/>
    <mergeCell ref="A101:F101"/>
    <mergeCell ref="H101:I101"/>
  </mergeCells>
  <printOptions/>
  <pageMargins left="0.31496062992125984" right="0.11811023622047245" top="0.15748031496062992" bottom="0.15748031496062992" header="0.31496062992125984" footer="0.31496062992125984"/>
  <pageSetup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7"/>
  <sheetViews>
    <sheetView zoomScalePageLayoutView="0" workbookViewId="0" topLeftCell="A109">
      <selection activeCell="G117" sqref="G117"/>
    </sheetView>
  </sheetViews>
  <sheetFormatPr defaultColWidth="9.140625" defaultRowHeight="15"/>
  <sheetData>
    <row r="1" spans="1:11" ht="1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">
      <c r="A3" s="296" t="s">
        <v>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1:11" ht="15">
      <c r="A4" s="296" t="s">
        <v>2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</row>
    <row r="5" spans="1:11" ht="15">
      <c r="A5" s="75" t="s">
        <v>3</v>
      </c>
      <c r="B5" s="75"/>
      <c r="C5" s="75"/>
      <c r="D5" s="75"/>
      <c r="E5" s="75"/>
      <c r="F5" s="73"/>
      <c r="G5" s="73"/>
      <c r="H5" s="73"/>
      <c r="I5" s="73"/>
      <c r="J5" s="73"/>
      <c r="K5" s="73"/>
    </row>
    <row r="6" spans="1:11" ht="1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5">
      <c r="A7" s="74" t="s">
        <v>235</v>
      </c>
      <c r="B7" s="74"/>
      <c r="C7" s="74"/>
      <c r="D7" s="74"/>
      <c r="E7" s="74"/>
      <c r="F7" s="74" t="s">
        <v>236</v>
      </c>
      <c r="G7" s="74"/>
      <c r="H7" s="74"/>
      <c r="I7" s="279" t="s">
        <v>230</v>
      </c>
      <c r="J7" s="279"/>
      <c r="K7" s="279"/>
    </row>
    <row r="8" spans="1:11" ht="15">
      <c r="A8" s="76" t="s">
        <v>178</v>
      </c>
      <c r="B8" s="74"/>
      <c r="C8" s="74"/>
      <c r="D8" s="74"/>
      <c r="E8" s="74" t="s">
        <v>8</v>
      </c>
      <c r="F8" s="74"/>
      <c r="G8" s="74"/>
      <c r="H8" s="278">
        <v>251924.61</v>
      </c>
      <c r="I8" s="278"/>
      <c r="J8" s="74" t="s">
        <v>9</v>
      </c>
      <c r="K8" s="74"/>
    </row>
    <row r="9" spans="1:11" ht="1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ht="15">
      <c r="A10" s="294" t="s">
        <v>10</v>
      </c>
      <c r="B10" s="294"/>
      <c r="C10" s="294"/>
      <c r="D10" s="294"/>
      <c r="E10" s="294"/>
      <c r="F10" s="293" t="s">
        <v>11</v>
      </c>
      <c r="G10" s="293"/>
      <c r="H10" s="293" t="s">
        <v>12</v>
      </c>
      <c r="I10" s="293"/>
      <c r="J10" s="293" t="s">
        <v>13</v>
      </c>
      <c r="K10" s="293"/>
    </row>
    <row r="11" spans="1:11" ht="15">
      <c r="A11" s="294" t="s">
        <v>179</v>
      </c>
      <c r="B11" s="294"/>
      <c r="C11" s="294"/>
      <c r="D11" s="294"/>
      <c r="E11" s="294"/>
      <c r="F11" s="284">
        <v>143956.92</v>
      </c>
      <c r="G11" s="284"/>
      <c r="H11" s="284">
        <v>232271.41</v>
      </c>
      <c r="I11" s="284"/>
      <c r="J11" s="284">
        <v>-88314.49</v>
      </c>
      <c r="K11" s="284"/>
    </row>
    <row r="12" spans="1:11" ht="15">
      <c r="A12" s="294" t="s">
        <v>15</v>
      </c>
      <c r="B12" s="294"/>
      <c r="C12" s="294"/>
      <c r="D12" s="294"/>
      <c r="E12" s="294"/>
      <c r="F12" s="284">
        <v>143956.92</v>
      </c>
      <c r="G12" s="284"/>
      <c r="H12" s="284">
        <v>232271.41</v>
      </c>
      <c r="I12" s="284"/>
      <c r="J12" s="284">
        <v>-88314.49</v>
      </c>
      <c r="K12" s="284"/>
    </row>
    <row r="13" spans="1:11" ht="1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5">
      <c r="A14" s="293" t="s">
        <v>18</v>
      </c>
      <c r="B14" s="293"/>
      <c r="C14" s="293"/>
      <c r="D14" s="293" t="s">
        <v>19</v>
      </c>
      <c r="E14" s="293"/>
      <c r="F14" s="293"/>
      <c r="G14" s="293"/>
      <c r="H14" s="77" t="s">
        <v>108</v>
      </c>
      <c r="I14" s="77" t="s">
        <v>109</v>
      </c>
      <c r="J14" s="293" t="s">
        <v>20</v>
      </c>
      <c r="K14" s="293"/>
    </row>
    <row r="15" spans="1:11" ht="24.75" customHeight="1">
      <c r="A15" s="283" t="s">
        <v>237</v>
      </c>
      <c r="B15" s="283"/>
      <c r="C15" s="283"/>
      <c r="D15" s="283"/>
      <c r="E15" s="283"/>
      <c r="F15" s="283"/>
      <c r="G15" s="78"/>
      <c r="H15" s="77"/>
      <c r="I15" s="79"/>
      <c r="J15" s="284">
        <v>395320.92</v>
      </c>
      <c r="K15" s="284"/>
    </row>
    <row r="16" spans="1:11" ht="24.75" customHeight="1">
      <c r="A16" s="283" t="s">
        <v>238</v>
      </c>
      <c r="B16" s="283"/>
      <c r="C16" s="283"/>
      <c r="D16" s="283"/>
      <c r="E16" s="283"/>
      <c r="F16" s="283"/>
      <c r="G16" s="78"/>
      <c r="H16" s="77"/>
      <c r="I16" s="79"/>
      <c r="J16" s="284">
        <v>225320.92</v>
      </c>
      <c r="K16" s="284"/>
    </row>
    <row r="17" spans="1:11" ht="24.75" customHeight="1">
      <c r="A17" s="287"/>
      <c r="B17" s="287"/>
      <c r="C17" s="287"/>
      <c r="D17" s="288" t="s">
        <v>238</v>
      </c>
      <c r="E17" s="288"/>
      <c r="F17" s="288"/>
      <c r="G17" s="288"/>
      <c r="H17" s="77"/>
      <c r="I17" s="80">
        <v>1</v>
      </c>
      <c r="J17" s="284">
        <v>225320.92</v>
      </c>
      <c r="K17" s="284"/>
    </row>
    <row r="18" spans="1:11" ht="15">
      <c r="A18" s="283" t="s">
        <v>239</v>
      </c>
      <c r="B18" s="283"/>
      <c r="C18" s="283"/>
      <c r="D18" s="283"/>
      <c r="E18" s="283"/>
      <c r="F18" s="283"/>
      <c r="G18" s="78"/>
      <c r="H18" s="77"/>
      <c r="I18" s="79"/>
      <c r="J18" s="289">
        <v>170000</v>
      </c>
      <c r="K18" s="289"/>
    </row>
    <row r="19" spans="1:11" ht="15">
      <c r="A19" s="287"/>
      <c r="B19" s="287"/>
      <c r="C19" s="287"/>
      <c r="D19" s="288" t="s">
        <v>239</v>
      </c>
      <c r="E19" s="288"/>
      <c r="F19" s="288"/>
      <c r="G19" s="288"/>
      <c r="H19" s="77"/>
      <c r="I19" s="80">
        <v>1</v>
      </c>
      <c r="J19" s="289">
        <v>170000</v>
      </c>
      <c r="K19" s="289"/>
    </row>
    <row r="20" spans="1:11" ht="15">
      <c r="A20" s="285" t="s">
        <v>94</v>
      </c>
      <c r="B20" s="285"/>
      <c r="C20" s="285"/>
      <c r="D20" s="286">
        <v>395320.92</v>
      </c>
      <c r="E20" s="286"/>
      <c r="F20" s="286"/>
      <c r="G20" s="286"/>
      <c r="H20" s="286"/>
      <c r="I20" s="286"/>
      <c r="J20" s="286"/>
      <c r="K20" s="286"/>
    </row>
    <row r="21" spans="1:11" ht="15">
      <c r="A21" s="74" t="s">
        <v>16</v>
      </c>
      <c r="B21" s="74"/>
      <c r="C21" s="74"/>
      <c r="D21" s="295">
        <v>88875.1</v>
      </c>
      <c r="E21" s="295"/>
      <c r="F21" s="74" t="s">
        <v>9</v>
      </c>
      <c r="G21" s="74"/>
      <c r="H21" s="74"/>
      <c r="I21" s="74"/>
      <c r="J21" s="74"/>
      <c r="K21" s="74"/>
    </row>
    <row r="22" spans="1:11" ht="1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1:11" ht="15">
      <c r="A23" s="76" t="s">
        <v>7</v>
      </c>
      <c r="B23" s="74"/>
      <c r="C23" s="74"/>
      <c r="D23" s="74"/>
      <c r="E23" s="74" t="s">
        <v>8</v>
      </c>
      <c r="F23" s="74"/>
      <c r="G23" s="74"/>
      <c r="H23" s="278">
        <v>114875.44</v>
      </c>
      <c r="I23" s="278"/>
      <c r="J23" s="74" t="s">
        <v>9</v>
      </c>
      <c r="K23" s="74"/>
    </row>
    <row r="24" spans="1:11" ht="1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1:11" ht="15">
      <c r="A25" s="294" t="s">
        <v>10</v>
      </c>
      <c r="B25" s="294"/>
      <c r="C25" s="294"/>
      <c r="D25" s="294"/>
      <c r="E25" s="294"/>
      <c r="F25" s="293" t="s">
        <v>11</v>
      </c>
      <c r="G25" s="293"/>
      <c r="H25" s="293" t="s">
        <v>12</v>
      </c>
      <c r="I25" s="293"/>
      <c r="J25" s="293" t="s">
        <v>13</v>
      </c>
      <c r="K25" s="293"/>
    </row>
    <row r="26" spans="1:11" ht="15">
      <c r="A26" s="294" t="s">
        <v>14</v>
      </c>
      <c r="B26" s="294"/>
      <c r="C26" s="294"/>
      <c r="D26" s="294"/>
      <c r="E26" s="294"/>
      <c r="F26" s="284">
        <v>66270.96</v>
      </c>
      <c r="G26" s="284"/>
      <c r="H26" s="290">
        <v>71203.1</v>
      </c>
      <c r="I26" s="290"/>
      <c r="J26" s="284">
        <v>-4932.14</v>
      </c>
      <c r="K26" s="284"/>
    </row>
    <row r="27" spans="1:11" ht="15">
      <c r="A27" s="294" t="s">
        <v>15</v>
      </c>
      <c r="B27" s="294"/>
      <c r="C27" s="294"/>
      <c r="D27" s="294"/>
      <c r="E27" s="294"/>
      <c r="F27" s="284">
        <v>66270.96</v>
      </c>
      <c r="G27" s="284"/>
      <c r="H27" s="290">
        <v>71203.1</v>
      </c>
      <c r="I27" s="290"/>
      <c r="J27" s="284">
        <v>-4932.14</v>
      </c>
      <c r="K27" s="284"/>
    </row>
    <row r="28" spans="1:11" ht="1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1:11" ht="15">
      <c r="A29" s="293" t="s">
        <v>18</v>
      </c>
      <c r="B29" s="293"/>
      <c r="C29" s="293"/>
      <c r="D29" s="293" t="s">
        <v>19</v>
      </c>
      <c r="E29" s="293"/>
      <c r="F29" s="293"/>
      <c r="G29" s="293"/>
      <c r="H29" s="77" t="s">
        <v>108</v>
      </c>
      <c r="I29" s="77" t="s">
        <v>109</v>
      </c>
      <c r="J29" s="293" t="s">
        <v>20</v>
      </c>
      <c r="K29" s="293"/>
    </row>
    <row r="30" spans="1:11" ht="15">
      <c r="A30" s="283" t="s">
        <v>134</v>
      </c>
      <c r="B30" s="283"/>
      <c r="C30" s="283"/>
      <c r="D30" s="283"/>
      <c r="E30" s="283"/>
      <c r="F30" s="283"/>
      <c r="G30" s="78"/>
      <c r="H30" s="77"/>
      <c r="I30" s="79"/>
      <c r="J30" s="284">
        <v>252125.08</v>
      </c>
      <c r="K30" s="284"/>
    </row>
    <row r="31" spans="1:11" ht="24.75" customHeight="1">
      <c r="A31" s="283" t="s">
        <v>238</v>
      </c>
      <c r="B31" s="283"/>
      <c r="C31" s="283"/>
      <c r="D31" s="283"/>
      <c r="E31" s="283"/>
      <c r="F31" s="283"/>
      <c r="G31" s="78"/>
      <c r="H31" s="77"/>
      <c r="I31" s="79"/>
      <c r="J31" s="284">
        <v>133125.08</v>
      </c>
      <c r="K31" s="284"/>
    </row>
    <row r="32" spans="1:11" ht="24.75" customHeight="1">
      <c r="A32" s="287"/>
      <c r="B32" s="287"/>
      <c r="C32" s="287"/>
      <c r="D32" s="288" t="s">
        <v>238</v>
      </c>
      <c r="E32" s="288"/>
      <c r="F32" s="288"/>
      <c r="G32" s="288"/>
      <c r="H32" s="77"/>
      <c r="I32" s="80">
        <v>1</v>
      </c>
      <c r="J32" s="284">
        <v>133125.08</v>
      </c>
      <c r="K32" s="284"/>
    </row>
    <row r="33" spans="1:11" ht="24.75" customHeight="1">
      <c r="A33" s="283" t="s">
        <v>240</v>
      </c>
      <c r="B33" s="283"/>
      <c r="C33" s="283"/>
      <c r="D33" s="283"/>
      <c r="E33" s="283"/>
      <c r="F33" s="283"/>
      <c r="G33" s="78"/>
      <c r="H33" s="77"/>
      <c r="I33" s="79"/>
      <c r="J33" s="289">
        <v>119000</v>
      </c>
      <c r="K33" s="289"/>
    </row>
    <row r="34" spans="1:11" ht="24.75" customHeight="1">
      <c r="A34" s="287"/>
      <c r="B34" s="287"/>
      <c r="C34" s="287"/>
      <c r="D34" s="288" t="s">
        <v>240</v>
      </c>
      <c r="E34" s="288"/>
      <c r="F34" s="288"/>
      <c r="G34" s="288"/>
      <c r="H34" s="77"/>
      <c r="I34" s="80">
        <v>1</v>
      </c>
      <c r="J34" s="289">
        <v>119000</v>
      </c>
      <c r="K34" s="289"/>
    </row>
    <row r="35" spans="1:11" ht="15">
      <c r="A35" s="285" t="s">
        <v>94</v>
      </c>
      <c r="B35" s="285"/>
      <c r="C35" s="285"/>
      <c r="D35" s="286">
        <v>252125.08</v>
      </c>
      <c r="E35" s="286"/>
      <c r="F35" s="286"/>
      <c r="G35" s="286"/>
      <c r="H35" s="286"/>
      <c r="I35" s="286"/>
      <c r="J35" s="286"/>
      <c r="K35" s="286"/>
    </row>
    <row r="36" spans="1:11" ht="15">
      <c r="A36" s="74" t="s">
        <v>16</v>
      </c>
      <c r="B36" s="74"/>
      <c r="C36" s="74"/>
      <c r="D36" s="278">
        <v>-66046.54</v>
      </c>
      <c r="E36" s="278"/>
      <c r="F36" s="74" t="s">
        <v>9</v>
      </c>
      <c r="G36" s="74"/>
      <c r="H36" s="74"/>
      <c r="I36" s="74"/>
      <c r="J36" s="74"/>
      <c r="K36" s="74"/>
    </row>
    <row r="37" spans="1:11" ht="1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1:11" ht="15">
      <c r="A38" s="76" t="s">
        <v>17</v>
      </c>
      <c r="B38" s="74"/>
      <c r="C38" s="74"/>
      <c r="D38" s="74"/>
      <c r="E38" s="74"/>
      <c r="F38" s="74"/>
      <c r="G38" s="74"/>
      <c r="H38" s="278"/>
      <c r="I38" s="278"/>
      <c r="J38" s="74"/>
      <c r="K38" s="74"/>
    </row>
    <row r="39" spans="1:11" ht="1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1:11" ht="15">
      <c r="A40" s="294" t="s">
        <v>10</v>
      </c>
      <c r="B40" s="294"/>
      <c r="C40" s="294"/>
      <c r="D40" s="294"/>
      <c r="E40" s="294"/>
      <c r="F40" s="293" t="s">
        <v>11</v>
      </c>
      <c r="G40" s="293"/>
      <c r="H40" s="293" t="s">
        <v>12</v>
      </c>
      <c r="I40" s="293"/>
      <c r="J40" s="293" t="s">
        <v>13</v>
      </c>
      <c r="K40" s="293"/>
    </row>
    <row r="41" spans="1:11" ht="15">
      <c r="A41" s="294" t="s">
        <v>14</v>
      </c>
      <c r="B41" s="294"/>
      <c r="C41" s="294"/>
      <c r="D41" s="294"/>
      <c r="E41" s="294"/>
      <c r="F41" s="284">
        <v>539136.88</v>
      </c>
      <c r="G41" s="284"/>
      <c r="H41" s="290">
        <v>590277.4</v>
      </c>
      <c r="I41" s="290"/>
      <c r="J41" s="284">
        <v>-51140.52</v>
      </c>
      <c r="K41" s="284"/>
    </row>
    <row r="42" spans="1:11" ht="15">
      <c r="A42" s="294" t="s">
        <v>15</v>
      </c>
      <c r="B42" s="294"/>
      <c r="C42" s="294"/>
      <c r="D42" s="294"/>
      <c r="E42" s="294"/>
      <c r="F42" s="284">
        <v>539136.88</v>
      </c>
      <c r="G42" s="284"/>
      <c r="H42" s="290">
        <v>590277.4</v>
      </c>
      <c r="I42" s="290"/>
      <c r="J42" s="284">
        <v>-51140.52</v>
      </c>
      <c r="K42" s="284"/>
    </row>
    <row r="43" spans="1:11" ht="1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1:10" ht="32.25">
      <c r="A44" s="293" t="s">
        <v>18</v>
      </c>
      <c r="B44" s="293"/>
      <c r="C44" s="293"/>
      <c r="D44" s="293" t="s">
        <v>19</v>
      </c>
      <c r="E44" s="293"/>
      <c r="F44" s="293"/>
      <c r="G44" s="293"/>
      <c r="H44" s="293" t="s">
        <v>20</v>
      </c>
      <c r="I44" s="293"/>
      <c r="J44" s="88" t="s">
        <v>253</v>
      </c>
    </row>
    <row r="45" spans="1:10" ht="15">
      <c r="A45" s="283" t="s">
        <v>21</v>
      </c>
      <c r="B45" s="283"/>
      <c r="C45" s="283"/>
      <c r="D45" s="283"/>
      <c r="E45" s="283"/>
      <c r="F45" s="283"/>
      <c r="G45" s="78"/>
      <c r="H45" s="284">
        <v>190620.52</v>
      </c>
      <c r="I45" s="284"/>
      <c r="J45" s="86">
        <f>H45/12/2205.6</f>
        <v>7.20214151855882</v>
      </c>
    </row>
    <row r="46" spans="1:10" ht="15">
      <c r="A46" s="283" t="s">
        <v>22</v>
      </c>
      <c r="B46" s="283"/>
      <c r="C46" s="283"/>
      <c r="D46" s="283"/>
      <c r="E46" s="283"/>
      <c r="F46" s="283"/>
      <c r="G46" s="78"/>
      <c r="H46" s="284">
        <v>36663.56</v>
      </c>
      <c r="I46" s="284"/>
      <c r="J46" s="86">
        <f aca="true" t="shared" si="0" ref="J46:J103">H46/12/2205.6</f>
        <v>1.385245133599323</v>
      </c>
    </row>
    <row r="47" spans="1:10" ht="24.75" customHeight="1">
      <c r="A47" s="287"/>
      <c r="B47" s="287"/>
      <c r="C47" s="287"/>
      <c r="D47" s="288" t="s">
        <v>23</v>
      </c>
      <c r="E47" s="288"/>
      <c r="F47" s="288"/>
      <c r="G47" s="288"/>
      <c r="H47" s="284">
        <v>7848.36</v>
      </c>
      <c r="I47" s="284"/>
      <c r="J47" s="86">
        <f t="shared" si="0"/>
        <v>0.296531556039173</v>
      </c>
    </row>
    <row r="48" spans="1:10" ht="39.75" customHeight="1">
      <c r="A48" s="287"/>
      <c r="B48" s="287"/>
      <c r="C48" s="287"/>
      <c r="D48" s="288" t="s">
        <v>256</v>
      </c>
      <c r="E48" s="288"/>
      <c r="F48" s="288"/>
      <c r="G48" s="288"/>
      <c r="H48" s="284">
        <v>7142.56</v>
      </c>
      <c r="I48" s="284"/>
      <c r="J48" s="86">
        <f t="shared" si="0"/>
        <v>0.2698645871115948</v>
      </c>
    </row>
    <row r="49" spans="1:10" ht="24.75" customHeight="1">
      <c r="A49" s="287"/>
      <c r="B49" s="287"/>
      <c r="C49" s="287"/>
      <c r="D49" s="288" t="s">
        <v>136</v>
      </c>
      <c r="E49" s="288"/>
      <c r="F49" s="288"/>
      <c r="G49" s="288"/>
      <c r="H49" s="284">
        <v>1410.76</v>
      </c>
      <c r="I49" s="284"/>
      <c r="J49" s="86">
        <f t="shared" si="0"/>
        <v>0.05330220045943659</v>
      </c>
    </row>
    <row r="50" spans="1:10" ht="15">
      <c r="A50" s="287"/>
      <c r="B50" s="287"/>
      <c r="C50" s="287"/>
      <c r="D50" s="288" t="s">
        <v>137</v>
      </c>
      <c r="E50" s="288"/>
      <c r="F50" s="288"/>
      <c r="G50" s="288"/>
      <c r="H50" s="284">
        <v>84.16</v>
      </c>
      <c r="I50" s="284"/>
      <c r="J50" s="86">
        <f t="shared" si="0"/>
        <v>0.0031797847902309273</v>
      </c>
    </row>
    <row r="51" spans="1:10" ht="24.75" customHeight="1">
      <c r="A51" s="287"/>
      <c r="B51" s="287"/>
      <c r="C51" s="287"/>
      <c r="D51" s="288" t="s">
        <v>197</v>
      </c>
      <c r="E51" s="288"/>
      <c r="F51" s="288"/>
      <c r="G51" s="288"/>
      <c r="H51" s="284">
        <v>5573.33</v>
      </c>
      <c r="I51" s="284"/>
      <c r="J51" s="86">
        <f t="shared" si="0"/>
        <v>0.21057497581912707</v>
      </c>
    </row>
    <row r="52" spans="1:10" ht="24.75" customHeight="1">
      <c r="A52" s="287"/>
      <c r="B52" s="287"/>
      <c r="C52" s="287"/>
      <c r="D52" s="288" t="s">
        <v>198</v>
      </c>
      <c r="E52" s="288"/>
      <c r="F52" s="288"/>
      <c r="G52" s="288"/>
      <c r="H52" s="290">
        <v>4691.1</v>
      </c>
      <c r="I52" s="290"/>
      <c r="J52" s="86">
        <f t="shared" si="0"/>
        <v>0.17724202031193328</v>
      </c>
    </row>
    <row r="53" spans="1:10" ht="15">
      <c r="A53" s="287"/>
      <c r="B53" s="287"/>
      <c r="C53" s="287"/>
      <c r="D53" s="288" t="s">
        <v>138</v>
      </c>
      <c r="E53" s="288"/>
      <c r="F53" s="288"/>
      <c r="G53" s="288"/>
      <c r="H53" s="284">
        <v>1234.51</v>
      </c>
      <c r="I53" s="284"/>
      <c r="J53" s="86">
        <f t="shared" si="0"/>
        <v>0.04664301475033249</v>
      </c>
    </row>
    <row r="54" spans="1:10" ht="15">
      <c r="A54" s="287"/>
      <c r="B54" s="287"/>
      <c r="C54" s="287"/>
      <c r="D54" s="288" t="s">
        <v>139</v>
      </c>
      <c r="E54" s="288"/>
      <c r="F54" s="288"/>
      <c r="G54" s="288"/>
      <c r="H54" s="284">
        <v>2354.88</v>
      </c>
      <c r="I54" s="284"/>
      <c r="J54" s="86">
        <f t="shared" si="0"/>
        <v>0.0889735219441422</v>
      </c>
    </row>
    <row r="55" spans="1:10" ht="15">
      <c r="A55" s="287"/>
      <c r="B55" s="287"/>
      <c r="C55" s="287"/>
      <c r="D55" s="288" t="s">
        <v>233</v>
      </c>
      <c r="E55" s="288"/>
      <c r="F55" s="288"/>
      <c r="G55" s="288"/>
      <c r="H55" s="284">
        <v>352.88</v>
      </c>
      <c r="I55" s="284"/>
      <c r="J55" s="86">
        <f t="shared" si="0"/>
        <v>0.013332728811510096</v>
      </c>
    </row>
    <row r="56" spans="1:10" ht="24.75" customHeight="1">
      <c r="A56" s="287"/>
      <c r="B56" s="287"/>
      <c r="C56" s="287"/>
      <c r="D56" s="288" t="s">
        <v>140</v>
      </c>
      <c r="E56" s="288"/>
      <c r="F56" s="288"/>
      <c r="G56" s="288"/>
      <c r="H56" s="284">
        <v>5971.02</v>
      </c>
      <c r="I56" s="284"/>
      <c r="J56" s="86">
        <f t="shared" si="0"/>
        <v>0.22560074356184262</v>
      </c>
    </row>
    <row r="57" spans="1:10" ht="15">
      <c r="A57" s="283" t="s">
        <v>25</v>
      </c>
      <c r="B57" s="283"/>
      <c r="C57" s="283"/>
      <c r="D57" s="283"/>
      <c r="E57" s="283"/>
      <c r="F57" s="283"/>
      <c r="G57" s="78"/>
      <c r="H57" s="284">
        <v>23318.63</v>
      </c>
      <c r="I57" s="284"/>
      <c r="J57" s="86">
        <f t="shared" si="0"/>
        <v>0.8810387951880063</v>
      </c>
    </row>
    <row r="58" spans="1:10" ht="15">
      <c r="A58" s="287"/>
      <c r="B58" s="287"/>
      <c r="C58" s="287"/>
      <c r="D58" s="288" t="s">
        <v>241</v>
      </c>
      <c r="E58" s="288"/>
      <c r="F58" s="288"/>
      <c r="G58" s="288"/>
      <c r="H58" s="284">
        <v>188.24</v>
      </c>
      <c r="I58" s="284"/>
      <c r="J58" s="86">
        <f t="shared" si="0"/>
        <v>0.0071121992503929395</v>
      </c>
    </row>
    <row r="59" spans="1:10" ht="24.75" customHeight="1">
      <c r="A59" s="287"/>
      <c r="B59" s="287"/>
      <c r="C59" s="287"/>
      <c r="D59" s="288" t="s">
        <v>26</v>
      </c>
      <c r="E59" s="288"/>
      <c r="F59" s="288"/>
      <c r="G59" s="288"/>
      <c r="H59" s="284">
        <v>238.03</v>
      </c>
      <c r="I59" s="284"/>
      <c r="J59" s="86">
        <f t="shared" si="0"/>
        <v>0.008993395599081128</v>
      </c>
    </row>
    <row r="60" spans="1:10" ht="24.75" customHeight="1">
      <c r="A60" s="287"/>
      <c r="B60" s="287"/>
      <c r="C60" s="287"/>
      <c r="D60" s="288" t="s">
        <v>27</v>
      </c>
      <c r="E60" s="288"/>
      <c r="F60" s="288"/>
      <c r="G60" s="288"/>
      <c r="H60" s="284">
        <v>1755.14</v>
      </c>
      <c r="I60" s="284"/>
      <c r="J60" s="86">
        <f t="shared" si="0"/>
        <v>0.0663137770523516</v>
      </c>
    </row>
    <row r="61" spans="1:10" ht="15">
      <c r="A61" s="287"/>
      <c r="B61" s="287"/>
      <c r="C61" s="287"/>
      <c r="D61" s="288" t="s">
        <v>28</v>
      </c>
      <c r="E61" s="288"/>
      <c r="F61" s="288"/>
      <c r="G61" s="288"/>
      <c r="H61" s="284">
        <v>21137.22</v>
      </c>
      <c r="I61" s="284"/>
      <c r="J61" s="86">
        <f t="shared" si="0"/>
        <v>0.7986194232861807</v>
      </c>
    </row>
    <row r="62" spans="1:10" ht="15">
      <c r="A62" s="283" t="s">
        <v>29</v>
      </c>
      <c r="B62" s="283"/>
      <c r="C62" s="283"/>
      <c r="D62" s="283"/>
      <c r="E62" s="283"/>
      <c r="F62" s="283"/>
      <c r="G62" s="78"/>
      <c r="H62" s="284">
        <v>43026.54</v>
      </c>
      <c r="I62" s="284"/>
      <c r="J62" s="86">
        <f t="shared" si="0"/>
        <v>1.625655150525934</v>
      </c>
    </row>
    <row r="63" spans="1:10" ht="24.75" customHeight="1">
      <c r="A63" s="287"/>
      <c r="B63" s="287"/>
      <c r="C63" s="287"/>
      <c r="D63" s="288" t="s">
        <v>30</v>
      </c>
      <c r="E63" s="288"/>
      <c r="F63" s="288"/>
      <c r="G63" s="288"/>
      <c r="H63" s="284">
        <v>4661.64</v>
      </c>
      <c r="I63" s="284"/>
      <c r="J63" s="86">
        <f t="shared" si="0"/>
        <v>0.17612894450489663</v>
      </c>
    </row>
    <row r="64" spans="1:10" ht="24.75" customHeight="1">
      <c r="A64" s="287"/>
      <c r="B64" s="287"/>
      <c r="C64" s="287"/>
      <c r="D64" s="288" t="s">
        <v>31</v>
      </c>
      <c r="E64" s="288"/>
      <c r="F64" s="288"/>
      <c r="G64" s="288"/>
      <c r="H64" s="290">
        <v>1540.8</v>
      </c>
      <c r="I64" s="290"/>
      <c r="J64" s="86">
        <f t="shared" si="0"/>
        <v>0.05821545157780196</v>
      </c>
    </row>
    <row r="65" spans="1:10" ht="24.75" customHeight="1">
      <c r="A65" s="287"/>
      <c r="B65" s="287"/>
      <c r="C65" s="287"/>
      <c r="D65" s="288" t="s">
        <v>32</v>
      </c>
      <c r="E65" s="288"/>
      <c r="F65" s="288"/>
      <c r="G65" s="288"/>
      <c r="H65" s="289">
        <v>3030</v>
      </c>
      <c r="I65" s="289"/>
      <c r="J65" s="86">
        <f t="shared" si="0"/>
        <v>0.11448132027566196</v>
      </c>
    </row>
    <row r="66" spans="1:10" ht="15">
      <c r="A66" s="287"/>
      <c r="B66" s="287"/>
      <c r="C66" s="287"/>
      <c r="D66" s="288" t="s">
        <v>33</v>
      </c>
      <c r="E66" s="288"/>
      <c r="F66" s="288"/>
      <c r="G66" s="288"/>
      <c r="H66" s="284">
        <v>1566.12</v>
      </c>
      <c r="I66" s="284"/>
      <c r="J66" s="86">
        <f t="shared" si="0"/>
        <v>0.05917210736307581</v>
      </c>
    </row>
    <row r="67" spans="1:10" ht="24.75" customHeight="1">
      <c r="A67" s="287"/>
      <c r="B67" s="287"/>
      <c r="C67" s="287"/>
      <c r="D67" s="288" t="s">
        <v>254</v>
      </c>
      <c r="E67" s="288"/>
      <c r="F67" s="288"/>
      <c r="G67" s="288"/>
      <c r="H67" s="284">
        <v>7998.96</v>
      </c>
      <c r="I67" s="284"/>
      <c r="J67" s="86">
        <f t="shared" si="0"/>
        <v>0.302221617700399</v>
      </c>
    </row>
    <row r="68" spans="1:10" ht="24.75" customHeight="1">
      <c r="A68" s="287"/>
      <c r="B68" s="287"/>
      <c r="C68" s="287"/>
      <c r="D68" s="288" t="s">
        <v>35</v>
      </c>
      <c r="E68" s="288"/>
      <c r="F68" s="288"/>
      <c r="G68" s="288"/>
      <c r="H68" s="284">
        <v>24229.02</v>
      </c>
      <c r="I68" s="284"/>
      <c r="J68" s="86">
        <f t="shared" si="0"/>
        <v>0.9154357091040987</v>
      </c>
    </row>
    <row r="69" spans="1:10" ht="15">
      <c r="A69" s="283" t="s">
        <v>36</v>
      </c>
      <c r="B69" s="283"/>
      <c r="C69" s="283"/>
      <c r="D69" s="283"/>
      <c r="E69" s="283"/>
      <c r="F69" s="283"/>
      <c r="G69" s="78"/>
      <c r="H69" s="284">
        <v>3329.96</v>
      </c>
      <c r="I69" s="284"/>
      <c r="J69" s="86">
        <f t="shared" si="0"/>
        <v>0.12581459315681295</v>
      </c>
    </row>
    <row r="70" spans="1:10" ht="15">
      <c r="A70" s="287"/>
      <c r="B70" s="287"/>
      <c r="C70" s="287"/>
      <c r="D70" s="288" t="s">
        <v>37</v>
      </c>
      <c r="E70" s="288"/>
      <c r="F70" s="288"/>
      <c r="G70" s="288"/>
      <c r="H70" s="284">
        <v>3329.96</v>
      </c>
      <c r="I70" s="284"/>
      <c r="J70" s="86">
        <f t="shared" si="0"/>
        <v>0.12581459315681295</v>
      </c>
    </row>
    <row r="71" spans="1:10" ht="15">
      <c r="A71" s="283" t="s">
        <v>97</v>
      </c>
      <c r="B71" s="283"/>
      <c r="C71" s="283"/>
      <c r="D71" s="283"/>
      <c r="E71" s="283"/>
      <c r="F71" s="283"/>
      <c r="G71" s="78"/>
      <c r="H71" s="284">
        <v>84281.83</v>
      </c>
      <c r="I71" s="284"/>
      <c r="J71" s="86">
        <f t="shared" si="0"/>
        <v>3.184387846088744</v>
      </c>
    </row>
    <row r="72" spans="1:10" ht="15">
      <c r="A72" s="287"/>
      <c r="B72" s="287"/>
      <c r="C72" s="287"/>
      <c r="D72" s="288" t="s">
        <v>39</v>
      </c>
      <c r="E72" s="288"/>
      <c r="F72" s="288"/>
      <c r="G72" s="288"/>
      <c r="H72" s="290">
        <v>3843.6</v>
      </c>
      <c r="I72" s="290"/>
      <c r="J72" s="86">
        <f t="shared" si="0"/>
        <v>0.14522125498730507</v>
      </c>
    </row>
    <row r="73" spans="1:10" ht="15">
      <c r="A73" s="287"/>
      <c r="B73" s="287"/>
      <c r="C73" s="287"/>
      <c r="D73" s="288" t="s">
        <v>38</v>
      </c>
      <c r="E73" s="288"/>
      <c r="F73" s="288"/>
      <c r="G73" s="288"/>
      <c r="H73" s="284">
        <v>80438.23</v>
      </c>
      <c r="I73" s="284"/>
      <c r="J73" s="86">
        <f t="shared" si="0"/>
        <v>3.0391665911014387</v>
      </c>
    </row>
    <row r="74" spans="1:10" ht="15">
      <c r="A74" s="283" t="s">
        <v>40</v>
      </c>
      <c r="B74" s="283"/>
      <c r="C74" s="283"/>
      <c r="D74" s="283"/>
      <c r="E74" s="283"/>
      <c r="F74" s="283"/>
      <c r="G74" s="78"/>
      <c r="H74" s="284">
        <v>6719.88</v>
      </c>
      <c r="I74" s="284"/>
      <c r="J74" s="86">
        <f t="shared" si="0"/>
        <v>0.25389463184620964</v>
      </c>
    </row>
    <row r="75" spans="1:10" ht="15">
      <c r="A75" s="283" t="s">
        <v>75</v>
      </c>
      <c r="B75" s="283"/>
      <c r="C75" s="283"/>
      <c r="D75" s="283"/>
      <c r="E75" s="283"/>
      <c r="F75" s="283"/>
      <c r="G75" s="78"/>
      <c r="H75" s="284">
        <v>1976.13</v>
      </c>
      <c r="I75" s="284"/>
      <c r="J75" s="86">
        <f t="shared" si="0"/>
        <v>0.07466335690968445</v>
      </c>
    </row>
    <row r="76" spans="1:10" ht="15">
      <c r="A76" s="283" t="s">
        <v>41</v>
      </c>
      <c r="B76" s="283"/>
      <c r="C76" s="283"/>
      <c r="D76" s="283"/>
      <c r="E76" s="283"/>
      <c r="F76" s="283"/>
      <c r="G76" s="78"/>
      <c r="H76" s="284">
        <v>4743.75</v>
      </c>
      <c r="I76" s="284"/>
      <c r="J76" s="86">
        <f t="shared" si="0"/>
        <v>0.17923127493652521</v>
      </c>
    </row>
    <row r="77" spans="1:10" ht="15">
      <c r="A77" s="287"/>
      <c r="B77" s="287"/>
      <c r="C77" s="287"/>
      <c r="D77" s="288" t="s">
        <v>142</v>
      </c>
      <c r="E77" s="288"/>
      <c r="F77" s="288"/>
      <c r="G77" s="288"/>
      <c r="H77" s="284">
        <v>1001.43</v>
      </c>
      <c r="I77" s="284"/>
      <c r="J77" s="86">
        <f t="shared" si="0"/>
        <v>0.037836643090315564</v>
      </c>
    </row>
    <row r="78" spans="1:10" ht="15">
      <c r="A78" s="287"/>
      <c r="B78" s="287"/>
      <c r="C78" s="287"/>
      <c r="D78" s="288" t="s">
        <v>42</v>
      </c>
      <c r="E78" s="288"/>
      <c r="F78" s="288"/>
      <c r="G78" s="288"/>
      <c r="H78" s="284">
        <v>1001.43</v>
      </c>
      <c r="I78" s="284"/>
      <c r="J78" s="86">
        <f t="shared" si="0"/>
        <v>0.037836643090315564</v>
      </c>
    </row>
    <row r="79" spans="1:10" ht="15">
      <c r="A79" s="287"/>
      <c r="B79" s="287"/>
      <c r="C79" s="287"/>
      <c r="D79" s="288" t="s">
        <v>43</v>
      </c>
      <c r="E79" s="288"/>
      <c r="F79" s="288"/>
      <c r="G79" s="288"/>
      <c r="H79" s="284">
        <v>2740.89</v>
      </c>
      <c r="I79" s="284"/>
      <c r="J79" s="86">
        <f t="shared" si="0"/>
        <v>0.10355798875589409</v>
      </c>
    </row>
    <row r="80" spans="1:10" ht="15">
      <c r="A80" s="283" t="s">
        <v>98</v>
      </c>
      <c r="B80" s="283"/>
      <c r="C80" s="283"/>
      <c r="D80" s="283"/>
      <c r="E80" s="283"/>
      <c r="F80" s="283"/>
      <c r="G80" s="78"/>
      <c r="H80" s="284">
        <v>36979.22</v>
      </c>
      <c r="I80" s="284"/>
      <c r="J80" s="86">
        <f t="shared" si="0"/>
        <v>1.3971715935195261</v>
      </c>
    </row>
    <row r="81" spans="1:10" ht="24.75" customHeight="1">
      <c r="A81" s="291" t="s">
        <v>66</v>
      </c>
      <c r="B81" s="291"/>
      <c r="C81" s="291"/>
      <c r="D81" s="291"/>
      <c r="E81" s="291"/>
      <c r="F81" s="291"/>
      <c r="G81" s="78"/>
      <c r="H81" s="292">
        <v>36979.22</v>
      </c>
      <c r="I81" s="292"/>
      <c r="J81" s="86">
        <f t="shared" si="0"/>
        <v>1.3971715935195261</v>
      </c>
    </row>
    <row r="82" spans="1:10" ht="15">
      <c r="A82" s="283" t="s">
        <v>85</v>
      </c>
      <c r="B82" s="283"/>
      <c r="C82" s="283"/>
      <c r="D82" s="283"/>
      <c r="E82" s="283"/>
      <c r="F82" s="283"/>
      <c r="G82" s="78"/>
      <c r="H82" s="284">
        <v>11606.73</v>
      </c>
      <c r="I82" s="284"/>
      <c r="J82" s="86">
        <f t="shared" si="0"/>
        <v>0.4385325988393181</v>
      </c>
    </row>
    <row r="83" spans="1:10" ht="15">
      <c r="A83" s="287"/>
      <c r="B83" s="287"/>
      <c r="C83" s="287"/>
      <c r="D83" s="288" t="s">
        <v>111</v>
      </c>
      <c r="E83" s="288"/>
      <c r="F83" s="288"/>
      <c r="G83" s="288"/>
      <c r="H83" s="290">
        <v>625.16</v>
      </c>
      <c r="I83" s="290"/>
      <c r="J83" s="86">
        <f t="shared" si="0"/>
        <v>0.023620178938459677</v>
      </c>
    </row>
    <row r="84" spans="1:10" ht="15">
      <c r="A84" s="287"/>
      <c r="B84" s="287"/>
      <c r="C84" s="287"/>
      <c r="D84" s="288" t="s">
        <v>87</v>
      </c>
      <c r="E84" s="288"/>
      <c r="F84" s="288"/>
      <c r="G84" s="288"/>
      <c r="H84" s="284">
        <v>513.22</v>
      </c>
      <c r="I84" s="284"/>
      <c r="J84" s="86">
        <f t="shared" si="0"/>
        <v>0.01939079313263209</v>
      </c>
    </row>
    <row r="85" spans="1:10" ht="15">
      <c r="A85" s="287"/>
      <c r="B85" s="287"/>
      <c r="C85" s="287"/>
      <c r="D85" s="288" t="s">
        <v>64</v>
      </c>
      <c r="E85" s="288"/>
      <c r="F85" s="288"/>
      <c r="G85" s="288"/>
      <c r="H85" s="289">
        <v>846</v>
      </c>
      <c r="I85" s="289"/>
      <c r="J85" s="86">
        <f t="shared" si="0"/>
        <v>0.03196409140369968</v>
      </c>
    </row>
    <row r="86" spans="1:10" ht="15">
      <c r="A86" s="287"/>
      <c r="B86" s="287"/>
      <c r="C86" s="287"/>
      <c r="D86" s="288" t="s">
        <v>65</v>
      </c>
      <c r="E86" s="288"/>
      <c r="F86" s="288"/>
      <c r="G86" s="288"/>
      <c r="H86" s="289">
        <v>1896</v>
      </c>
      <c r="I86" s="289"/>
      <c r="J86" s="86">
        <f t="shared" si="0"/>
        <v>0.07163583605368154</v>
      </c>
    </row>
    <row r="87" spans="1:10" ht="24.75" customHeight="1">
      <c r="A87" s="287"/>
      <c r="B87" s="287"/>
      <c r="C87" s="287"/>
      <c r="D87" s="288" t="s">
        <v>242</v>
      </c>
      <c r="E87" s="288"/>
      <c r="F87" s="288"/>
      <c r="G87" s="288"/>
      <c r="H87" s="289">
        <v>1202</v>
      </c>
      <c r="I87" s="289"/>
      <c r="J87" s="86">
        <f t="shared" si="0"/>
        <v>0.04541470197074115</v>
      </c>
    </row>
    <row r="88" spans="1:10" ht="15" customHeight="1">
      <c r="A88" s="280" t="s">
        <v>48</v>
      </c>
      <c r="B88" s="281"/>
      <c r="C88" s="281"/>
      <c r="D88" s="281"/>
      <c r="E88" s="281"/>
      <c r="F88" s="281"/>
      <c r="G88" s="282"/>
      <c r="H88" s="284">
        <v>6524.35</v>
      </c>
      <c r="I88" s="284"/>
      <c r="J88" s="86">
        <f t="shared" si="0"/>
        <v>0.24650699734010398</v>
      </c>
    </row>
    <row r="89" spans="1:12" ht="24.75" customHeight="1">
      <c r="A89" s="283" t="s">
        <v>99</v>
      </c>
      <c r="B89" s="283"/>
      <c r="C89" s="283"/>
      <c r="D89" s="283"/>
      <c r="E89" s="283"/>
      <c r="F89" s="283"/>
      <c r="G89" s="78"/>
      <c r="H89" s="289">
        <v>32876</v>
      </c>
      <c r="I89" s="289"/>
      <c r="J89" s="86">
        <f t="shared" si="0"/>
        <v>1.2421412162979084</v>
      </c>
      <c r="K89" s="90"/>
      <c r="L89" s="91"/>
    </row>
    <row r="90" spans="1:10" ht="15">
      <c r="A90" s="287"/>
      <c r="B90" s="287"/>
      <c r="C90" s="287"/>
      <c r="D90" s="288" t="s">
        <v>113</v>
      </c>
      <c r="E90" s="288"/>
      <c r="F90" s="288"/>
      <c r="G90" s="288"/>
      <c r="H90" s="289">
        <v>176</v>
      </c>
      <c r="I90" s="289"/>
      <c r="J90" s="86">
        <f t="shared" si="0"/>
        <v>0.006649740055616008</v>
      </c>
    </row>
    <row r="91" spans="1:10" ht="24.75" customHeight="1">
      <c r="A91" s="287"/>
      <c r="B91" s="287"/>
      <c r="C91" s="287"/>
      <c r="D91" s="288" t="s">
        <v>56</v>
      </c>
      <c r="E91" s="288"/>
      <c r="F91" s="288"/>
      <c r="G91" s="288"/>
      <c r="H91" s="289">
        <v>32700</v>
      </c>
      <c r="I91" s="289"/>
      <c r="J91" s="86">
        <f t="shared" si="0"/>
        <v>1.2354914762422924</v>
      </c>
    </row>
    <row r="92" spans="1:10" ht="24.75" customHeight="1">
      <c r="A92" s="283" t="s">
        <v>100</v>
      </c>
      <c r="B92" s="283"/>
      <c r="C92" s="283"/>
      <c r="D92" s="283"/>
      <c r="E92" s="283"/>
      <c r="F92" s="283"/>
      <c r="G92" s="78"/>
      <c r="H92" s="284">
        <v>3925.61</v>
      </c>
      <c r="I92" s="284"/>
      <c r="J92" s="86">
        <f t="shared" si="0"/>
        <v>0.1483198071575384</v>
      </c>
    </row>
    <row r="93" spans="1:10" ht="24.75" customHeight="1">
      <c r="A93" s="283" t="s">
        <v>81</v>
      </c>
      <c r="B93" s="283"/>
      <c r="C93" s="283"/>
      <c r="D93" s="283"/>
      <c r="E93" s="283"/>
      <c r="F93" s="283"/>
      <c r="G93" s="78"/>
      <c r="H93" s="284">
        <v>1112.85</v>
      </c>
      <c r="I93" s="284"/>
      <c r="J93" s="86">
        <f t="shared" si="0"/>
        <v>0.04204638193688792</v>
      </c>
    </row>
    <row r="94" spans="1:10" ht="15">
      <c r="A94" s="287"/>
      <c r="B94" s="287"/>
      <c r="C94" s="287"/>
      <c r="D94" s="288" t="s">
        <v>82</v>
      </c>
      <c r="E94" s="288"/>
      <c r="F94" s="288"/>
      <c r="G94" s="288"/>
      <c r="H94" s="284">
        <v>1112.85</v>
      </c>
      <c r="I94" s="284"/>
      <c r="J94" s="86">
        <f t="shared" si="0"/>
        <v>0.04204638193688792</v>
      </c>
    </row>
    <row r="95" spans="1:10" ht="15">
      <c r="A95" s="283" t="s">
        <v>61</v>
      </c>
      <c r="B95" s="283"/>
      <c r="C95" s="283"/>
      <c r="D95" s="283"/>
      <c r="E95" s="283"/>
      <c r="F95" s="283"/>
      <c r="G95" s="78"/>
      <c r="H95" s="284">
        <v>2812.76</v>
      </c>
      <c r="I95" s="284"/>
      <c r="J95" s="86">
        <f t="shared" si="0"/>
        <v>0.10627342522065047</v>
      </c>
    </row>
    <row r="96" spans="1:10" ht="15">
      <c r="A96" s="287"/>
      <c r="B96" s="287"/>
      <c r="C96" s="287"/>
      <c r="D96" s="288" t="s">
        <v>149</v>
      </c>
      <c r="E96" s="288"/>
      <c r="F96" s="288"/>
      <c r="G96" s="288"/>
      <c r="H96" s="284">
        <v>1584.76</v>
      </c>
      <c r="I96" s="284"/>
      <c r="J96" s="86">
        <f t="shared" si="0"/>
        <v>0.05987637528714787</v>
      </c>
    </row>
    <row r="97" spans="1:10" ht="24.75" customHeight="1">
      <c r="A97" s="287"/>
      <c r="B97" s="287"/>
      <c r="C97" s="287"/>
      <c r="D97" s="288" t="s">
        <v>244</v>
      </c>
      <c r="E97" s="288"/>
      <c r="F97" s="288"/>
      <c r="G97" s="288"/>
      <c r="H97" s="289">
        <v>1228</v>
      </c>
      <c r="I97" s="289"/>
      <c r="J97" s="86">
        <f t="shared" si="0"/>
        <v>0.0463970499335026</v>
      </c>
    </row>
    <row r="98" spans="1:10" ht="24.75" customHeight="1">
      <c r="A98" s="283" t="s">
        <v>88</v>
      </c>
      <c r="B98" s="283"/>
      <c r="C98" s="283"/>
      <c r="D98" s="283"/>
      <c r="E98" s="283"/>
      <c r="F98" s="283"/>
      <c r="G98" s="78"/>
      <c r="H98" s="284">
        <v>5621.25</v>
      </c>
      <c r="I98" s="284"/>
      <c r="J98" s="86">
        <f t="shared" si="0"/>
        <v>0.21238551867972436</v>
      </c>
    </row>
    <row r="99" spans="1:10" ht="24.75" customHeight="1">
      <c r="A99" s="283" t="s">
        <v>89</v>
      </c>
      <c r="B99" s="283"/>
      <c r="C99" s="283"/>
      <c r="D99" s="283"/>
      <c r="E99" s="283"/>
      <c r="F99" s="283"/>
      <c r="G99" s="78"/>
      <c r="H99" s="284">
        <v>1380.25</v>
      </c>
      <c r="I99" s="284"/>
      <c r="J99" s="86">
        <f t="shared" si="0"/>
        <v>0.05214945290774997</v>
      </c>
    </row>
    <row r="100" spans="1:10" ht="15">
      <c r="A100" s="287"/>
      <c r="B100" s="287"/>
      <c r="C100" s="287"/>
      <c r="D100" s="288" t="s">
        <v>120</v>
      </c>
      <c r="E100" s="288"/>
      <c r="F100" s="288"/>
      <c r="G100" s="288"/>
      <c r="H100" s="289">
        <v>707</v>
      </c>
      <c r="I100" s="289"/>
      <c r="J100" s="86">
        <f t="shared" si="0"/>
        <v>0.026712308064321122</v>
      </c>
    </row>
    <row r="101" spans="1:10" ht="15">
      <c r="A101" s="287"/>
      <c r="B101" s="287"/>
      <c r="C101" s="287"/>
      <c r="D101" s="288" t="s">
        <v>60</v>
      </c>
      <c r="E101" s="288"/>
      <c r="F101" s="288"/>
      <c r="G101" s="288"/>
      <c r="H101" s="289">
        <v>3534</v>
      </c>
      <c r="I101" s="289"/>
      <c r="J101" s="86">
        <f t="shared" si="0"/>
        <v>0.13352375770765326</v>
      </c>
    </row>
    <row r="102" spans="1:10" ht="24.75" customHeight="1">
      <c r="A102" s="283" t="s">
        <v>124</v>
      </c>
      <c r="B102" s="283"/>
      <c r="C102" s="283"/>
      <c r="D102" s="283"/>
      <c r="E102" s="283"/>
      <c r="F102" s="283"/>
      <c r="G102" s="78"/>
      <c r="H102" s="284">
        <v>14573.45</v>
      </c>
      <c r="I102" s="284"/>
      <c r="J102" s="86">
        <f t="shared" si="0"/>
        <v>0.5506230353040745</v>
      </c>
    </row>
    <row r="103" spans="1:10" ht="15">
      <c r="A103" s="287"/>
      <c r="B103" s="287"/>
      <c r="C103" s="287"/>
      <c r="D103" s="288" t="s">
        <v>245</v>
      </c>
      <c r="E103" s="288"/>
      <c r="F103" s="288"/>
      <c r="G103" s="288"/>
      <c r="H103" s="284">
        <v>14573.45</v>
      </c>
      <c r="I103" s="284"/>
      <c r="J103" s="86">
        <f t="shared" si="0"/>
        <v>0.5506230353040745</v>
      </c>
    </row>
    <row r="104" spans="1:10" ht="24.75" customHeight="1">
      <c r="A104" s="283" t="s">
        <v>101</v>
      </c>
      <c r="B104" s="283"/>
      <c r="C104" s="283"/>
      <c r="D104" s="283"/>
      <c r="E104" s="283"/>
      <c r="F104" s="283"/>
      <c r="G104" s="78"/>
      <c r="H104" s="284">
        <v>7013.48</v>
      </c>
      <c r="I104" s="284"/>
      <c r="J104" s="86">
        <f aca="true" t="shared" si="1" ref="J104:J122">H104/12/2205.6</f>
        <v>0.2649876073026236</v>
      </c>
    </row>
    <row r="105" spans="1:10" ht="24.75" customHeight="1">
      <c r="A105" s="287"/>
      <c r="B105" s="287"/>
      <c r="C105" s="287"/>
      <c r="D105" s="288" t="s">
        <v>77</v>
      </c>
      <c r="E105" s="288"/>
      <c r="F105" s="288"/>
      <c r="G105" s="288"/>
      <c r="H105" s="290">
        <v>2088.6</v>
      </c>
      <c r="I105" s="290"/>
      <c r="J105" s="86">
        <f t="shared" si="1"/>
        <v>0.07891276750090678</v>
      </c>
    </row>
    <row r="106" spans="1:10" ht="15">
      <c r="A106" s="287"/>
      <c r="B106" s="287"/>
      <c r="C106" s="287"/>
      <c r="D106" s="288" t="s">
        <v>152</v>
      </c>
      <c r="E106" s="288"/>
      <c r="F106" s="288"/>
      <c r="G106" s="288"/>
      <c r="H106" s="284">
        <v>2301.81</v>
      </c>
      <c r="I106" s="284"/>
      <c r="J106" s="86">
        <f t="shared" si="1"/>
        <v>0.08696839862169024</v>
      </c>
    </row>
    <row r="107" spans="1:10" ht="24.75" customHeight="1">
      <c r="A107" s="287"/>
      <c r="B107" s="287"/>
      <c r="C107" s="287"/>
      <c r="D107" s="288" t="s">
        <v>234</v>
      </c>
      <c r="E107" s="288"/>
      <c r="F107" s="288"/>
      <c r="G107" s="288"/>
      <c r="H107" s="284">
        <v>2623.07</v>
      </c>
      <c r="I107" s="284"/>
      <c r="J107" s="86">
        <f t="shared" si="1"/>
        <v>0.09910644118002661</v>
      </c>
    </row>
    <row r="108" spans="1:10" ht="24.75" customHeight="1">
      <c r="A108" s="283" t="s">
        <v>103</v>
      </c>
      <c r="B108" s="283"/>
      <c r="C108" s="283"/>
      <c r="D108" s="283"/>
      <c r="E108" s="283"/>
      <c r="F108" s="283"/>
      <c r="G108" s="78"/>
      <c r="H108" s="289">
        <v>3510</v>
      </c>
      <c r="I108" s="289"/>
      <c r="J108" s="86">
        <f t="shared" si="1"/>
        <v>0.13261697497279654</v>
      </c>
    </row>
    <row r="109" spans="1:10" ht="15">
      <c r="A109" s="287"/>
      <c r="B109" s="287"/>
      <c r="C109" s="287"/>
      <c r="D109" s="288" t="s">
        <v>69</v>
      </c>
      <c r="E109" s="288"/>
      <c r="F109" s="288"/>
      <c r="G109" s="288"/>
      <c r="H109" s="289">
        <v>3510</v>
      </c>
      <c r="I109" s="289"/>
      <c r="J109" s="86">
        <f t="shared" si="1"/>
        <v>0.13261697497279654</v>
      </c>
    </row>
    <row r="110" spans="1:10" ht="15">
      <c r="A110" s="283" t="s">
        <v>104</v>
      </c>
      <c r="B110" s="283"/>
      <c r="C110" s="283"/>
      <c r="D110" s="283"/>
      <c r="E110" s="283"/>
      <c r="F110" s="283"/>
      <c r="G110" s="78"/>
      <c r="H110" s="284">
        <v>1903.57</v>
      </c>
      <c r="I110" s="284"/>
      <c r="J110" s="86">
        <f t="shared" si="1"/>
        <v>0.07192185044130094</v>
      </c>
    </row>
    <row r="111" spans="1:10" ht="24.75" customHeight="1">
      <c r="A111" s="287"/>
      <c r="B111" s="287"/>
      <c r="C111" s="287"/>
      <c r="D111" s="288" t="s">
        <v>246</v>
      </c>
      <c r="E111" s="288"/>
      <c r="F111" s="288"/>
      <c r="G111" s="288"/>
      <c r="H111" s="284">
        <v>88.95</v>
      </c>
      <c r="I111" s="284"/>
      <c r="J111" s="86">
        <f t="shared" si="1"/>
        <v>0.0033607635110627495</v>
      </c>
    </row>
    <row r="112" spans="1:10" ht="15">
      <c r="A112" s="287"/>
      <c r="B112" s="287"/>
      <c r="C112" s="287"/>
      <c r="D112" s="288" t="s">
        <v>128</v>
      </c>
      <c r="E112" s="288"/>
      <c r="F112" s="288"/>
      <c r="G112" s="288"/>
      <c r="H112" s="290">
        <v>991.8</v>
      </c>
      <c r="I112" s="290"/>
      <c r="J112" s="86">
        <f t="shared" si="1"/>
        <v>0.03747279651795429</v>
      </c>
    </row>
    <row r="113" spans="1:10" ht="15">
      <c r="A113" s="287"/>
      <c r="B113" s="287"/>
      <c r="C113" s="287"/>
      <c r="D113" s="288" t="s">
        <v>223</v>
      </c>
      <c r="E113" s="288"/>
      <c r="F113" s="288"/>
      <c r="G113" s="288"/>
      <c r="H113" s="284">
        <v>224.82</v>
      </c>
      <c r="I113" s="284"/>
      <c r="J113" s="86">
        <f t="shared" si="1"/>
        <v>0.008494287268770403</v>
      </c>
    </row>
    <row r="114" spans="1:10" ht="15">
      <c r="A114" s="287"/>
      <c r="B114" s="287"/>
      <c r="C114" s="287"/>
      <c r="D114" s="288" t="s">
        <v>174</v>
      </c>
      <c r="E114" s="288"/>
      <c r="F114" s="288"/>
      <c r="G114" s="288"/>
      <c r="H114" s="289">
        <v>598</v>
      </c>
      <c r="I114" s="289"/>
      <c r="J114" s="86">
        <f t="shared" si="1"/>
        <v>0.022594003143513484</v>
      </c>
    </row>
    <row r="115" spans="1:10" ht="15">
      <c r="A115" s="283" t="s">
        <v>155</v>
      </c>
      <c r="B115" s="283"/>
      <c r="C115" s="283"/>
      <c r="D115" s="283"/>
      <c r="E115" s="283"/>
      <c r="F115" s="283"/>
      <c r="G115" s="78"/>
      <c r="H115" s="284">
        <v>108515.52</v>
      </c>
      <c r="I115" s="284"/>
      <c r="J115" s="86">
        <f t="shared" si="1"/>
        <v>4.1000000000000005</v>
      </c>
    </row>
    <row r="116" spans="1:10" ht="15">
      <c r="A116" s="283" t="s">
        <v>70</v>
      </c>
      <c r="B116" s="283"/>
      <c r="C116" s="283"/>
      <c r="D116" s="283"/>
      <c r="E116" s="283"/>
      <c r="F116" s="283"/>
      <c r="G116" s="78"/>
      <c r="H116" s="284">
        <v>35084.92</v>
      </c>
      <c r="I116" s="284"/>
      <c r="J116" s="86">
        <f t="shared" si="1"/>
        <v>1.3255999879095637</v>
      </c>
    </row>
    <row r="117" spans="1:10" ht="15">
      <c r="A117" s="283" t="s">
        <v>71</v>
      </c>
      <c r="B117" s="283"/>
      <c r="C117" s="283"/>
      <c r="D117" s="283"/>
      <c r="E117" s="283"/>
      <c r="F117" s="283"/>
      <c r="G117" s="78"/>
      <c r="H117" s="284">
        <v>15579.81</v>
      </c>
      <c r="I117" s="284"/>
      <c r="J117" s="86">
        <f t="shared" si="1"/>
        <v>0.5886459466811752</v>
      </c>
    </row>
    <row r="118" spans="1:10" ht="15">
      <c r="A118" s="283" t="s">
        <v>72</v>
      </c>
      <c r="B118" s="283"/>
      <c r="C118" s="283"/>
      <c r="D118" s="283"/>
      <c r="E118" s="283"/>
      <c r="F118" s="283"/>
      <c r="G118" s="78"/>
      <c r="H118" s="284">
        <v>19505.11</v>
      </c>
      <c r="I118" s="284"/>
      <c r="J118" s="86">
        <f t="shared" si="1"/>
        <v>0.7369540412283885</v>
      </c>
    </row>
    <row r="119" spans="1:10" ht="45" customHeight="1">
      <c r="A119" s="283" t="s">
        <v>73</v>
      </c>
      <c r="B119" s="283"/>
      <c r="C119" s="283"/>
      <c r="D119" s="283"/>
      <c r="E119" s="283"/>
      <c r="F119" s="283"/>
      <c r="G119" s="78"/>
      <c r="H119" s="284">
        <v>84482.76</v>
      </c>
      <c r="I119" s="284"/>
      <c r="J119" s="86">
        <f t="shared" si="1"/>
        <v>3.1919795067101924</v>
      </c>
    </row>
    <row r="120" spans="1:10" ht="15">
      <c r="A120" s="283" t="s">
        <v>93</v>
      </c>
      <c r="B120" s="283"/>
      <c r="C120" s="283"/>
      <c r="D120" s="283"/>
      <c r="E120" s="283"/>
      <c r="F120" s="283"/>
      <c r="G120" s="78"/>
      <c r="H120" s="284">
        <v>42504.74</v>
      </c>
      <c r="I120" s="284"/>
      <c r="J120" s="86">
        <f t="shared" si="1"/>
        <v>1.6059401825655906</v>
      </c>
    </row>
    <row r="121" spans="1:10" ht="15">
      <c r="A121" s="283" t="s">
        <v>92</v>
      </c>
      <c r="B121" s="283"/>
      <c r="C121" s="283"/>
      <c r="D121" s="283"/>
      <c r="E121" s="283"/>
      <c r="F121" s="283"/>
      <c r="G121" s="78"/>
      <c r="H121" s="284">
        <v>7128.35</v>
      </c>
      <c r="I121" s="284"/>
      <c r="J121" s="86">
        <f t="shared" si="1"/>
        <v>0.26932769616733165</v>
      </c>
    </row>
    <row r="122" spans="1:10" ht="15">
      <c r="A122" s="283" t="s">
        <v>74</v>
      </c>
      <c r="B122" s="283"/>
      <c r="C122" s="283"/>
      <c r="D122" s="283"/>
      <c r="E122" s="283"/>
      <c r="F122" s="283"/>
      <c r="G122" s="78"/>
      <c r="H122" s="284">
        <v>34849.67</v>
      </c>
      <c r="I122" s="284"/>
      <c r="J122" s="86">
        <f t="shared" si="1"/>
        <v>1.31671162797727</v>
      </c>
    </row>
    <row r="123" spans="1:10" ht="15">
      <c r="A123" s="285" t="s">
        <v>94</v>
      </c>
      <c r="B123" s="285"/>
      <c r="C123" s="285"/>
      <c r="D123" s="286">
        <v>543432.91</v>
      </c>
      <c r="E123" s="286"/>
      <c r="F123" s="286"/>
      <c r="G123" s="286"/>
      <c r="H123" s="286"/>
      <c r="I123" s="286"/>
      <c r="J123" s="87"/>
    </row>
    <row r="124" spans="1:11" ht="15">
      <c r="A124" s="74"/>
      <c r="B124" s="74"/>
      <c r="C124" s="74"/>
      <c r="D124" s="278"/>
      <c r="E124" s="278"/>
      <c r="F124" s="74"/>
      <c r="G124" s="74"/>
      <c r="H124" s="74"/>
      <c r="I124" s="74"/>
      <c r="J124" s="74"/>
      <c r="K124" s="74"/>
    </row>
    <row r="125" spans="1:11" ht="1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</row>
    <row r="126" spans="1:11" ht="15">
      <c r="A126" s="279" t="s">
        <v>95</v>
      </c>
      <c r="B126" s="279"/>
      <c r="C126" s="74"/>
      <c r="D126" s="74"/>
      <c r="E126" s="74"/>
      <c r="F126" s="74"/>
      <c r="G126" s="74"/>
      <c r="H126" s="74"/>
      <c r="I126" s="74"/>
      <c r="J126" s="74" t="s">
        <v>96</v>
      </c>
      <c r="K126" s="74"/>
    </row>
    <row r="127" spans="1:11" ht="15">
      <c r="A127" s="74" t="s">
        <v>0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</row>
  </sheetData>
  <sheetProtection/>
  <mergeCells count="288"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  <mergeCell ref="A17:C17"/>
    <mergeCell ref="D17:G17"/>
    <mergeCell ref="J17:K17"/>
    <mergeCell ref="A18:F18"/>
    <mergeCell ref="J18:K18"/>
    <mergeCell ref="A19:C19"/>
    <mergeCell ref="D19:G19"/>
    <mergeCell ref="J19:K19"/>
    <mergeCell ref="A14:C14"/>
    <mergeCell ref="D14:G14"/>
    <mergeCell ref="J14:K14"/>
    <mergeCell ref="A15:F15"/>
    <mergeCell ref="J15:K15"/>
    <mergeCell ref="A16:F16"/>
    <mergeCell ref="J16:K16"/>
    <mergeCell ref="A26:E26"/>
    <mergeCell ref="F26:G26"/>
    <mergeCell ref="H26:I26"/>
    <mergeCell ref="J26:K26"/>
    <mergeCell ref="A27:E27"/>
    <mergeCell ref="F27:G27"/>
    <mergeCell ref="H27:I27"/>
    <mergeCell ref="J27:K27"/>
    <mergeCell ref="A20:C20"/>
    <mergeCell ref="D20:K20"/>
    <mergeCell ref="D21:E21"/>
    <mergeCell ref="H23:I23"/>
    <mergeCell ref="A25:E25"/>
    <mergeCell ref="F25:G25"/>
    <mergeCell ref="H25:I25"/>
    <mergeCell ref="J25:K25"/>
    <mergeCell ref="A32:C32"/>
    <mergeCell ref="D32:G32"/>
    <mergeCell ref="J32:K32"/>
    <mergeCell ref="A33:F33"/>
    <mergeCell ref="J33:K33"/>
    <mergeCell ref="A34:C34"/>
    <mergeCell ref="D34:G34"/>
    <mergeCell ref="J34:K34"/>
    <mergeCell ref="A29:C29"/>
    <mergeCell ref="D29:G29"/>
    <mergeCell ref="J29:K29"/>
    <mergeCell ref="A30:F30"/>
    <mergeCell ref="J30:K30"/>
    <mergeCell ref="A31:F31"/>
    <mergeCell ref="J31:K31"/>
    <mergeCell ref="J41:K41"/>
    <mergeCell ref="A42:E42"/>
    <mergeCell ref="F42:G42"/>
    <mergeCell ref="H42:I42"/>
    <mergeCell ref="J42:K42"/>
    <mergeCell ref="A35:C35"/>
    <mergeCell ref="D35:K35"/>
    <mergeCell ref="D36:E36"/>
    <mergeCell ref="H38:I38"/>
    <mergeCell ref="A40:E40"/>
    <mergeCell ref="F40:G40"/>
    <mergeCell ref="H40:I40"/>
    <mergeCell ref="J40:K40"/>
    <mergeCell ref="A44:C44"/>
    <mergeCell ref="D44:G44"/>
    <mergeCell ref="H44:I44"/>
    <mergeCell ref="A45:F45"/>
    <mergeCell ref="H45:I45"/>
    <mergeCell ref="A46:F46"/>
    <mergeCell ref="H46:I46"/>
    <mergeCell ref="A41:E41"/>
    <mergeCell ref="F41:G41"/>
    <mergeCell ref="H41:I41"/>
    <mergeCell ref="A48:C48"/>
    <mergeCell ref="D48:G48"/>
    <mergeCell ref="H48:I48"/>
    <mergeCell ref="A49:C49"/>
    <mergeCell ref="D49:G49"/>
    <mergeCell ref="H49:I49"/>
    <mergeCell ref="A47:C47"/>
    <mergeCell ref="D47:G47"/>
    <mergeCell ref="H47:I47"/>
    <mergeCell ref="A51:C51"/>
    <mergeCell ref="D51:G51"/>
    <mergeCell ref="H51:I51"/>
    <mergeCell ref="A52:C52"/>
    <mergeCell ref="D52:G52"/>
    <mergeCell ref="H52:I52"/>
    <mergeCell ref="A50:C50"/>
    <mergeCell ref="D50:G50"/>
    <mergeCell ref="H50:I50"/>
    <mergeCell ref="A55:C55"/>
    <mergeCell ref="D55:G55"/>
    <mergeCell ref="H55:I55"/>
    <mergeCell ref="A56:C56"/>
    <mergeCell ref="D56:G56"/>
    <mergeCell ref="H56:I56"/>
    <mergeCell ref="A53:C53"/>
    <mergeCell ref="D53:G53"/>
    <mergeCell ref="H53:I53"/>
    <mergeCell ref="A54:C54"/>
    <mergeCell ref="D54:G54"/>
    <mergeCell ref="H54:I54"/>
    <mergeCell ref="A60:C60"/>
    <mergeCell ref="D60:G60"/>
    <mergeCell ref="H60:I60"/>
    <mergeCell ref="A61:C61"/>
    <mergeCell ref="D61:G61"/>
    <mergeCell ref="H61:I61"/>
    <mergeCell ref="A57:F57"/>
    <mergeCell ref="H57:I57"/>
    <mergeCell ref="A58:C58"/>
    <mergeCell ref="D58:G58"/>
    <mergeCell ref="H58:I58"/>
    <mergeCell ref="A59:C59"/>
    <mergeCell ref="D59:G59"/>
    <mergeCell ref="H59:I59"/>
    <mergeCell ref="A64:C64"/>
    <mergeCell ref="D64:G64"/>
    <mergeCell ref="H64:I64"/>
    <mergeCell ref="A65:C65"/>
    <mergeCell ref="D65:G65"/>
    <mergeCell ref="H65:I65"/>
    <mergeCell ref="A62:F62"/>
    <mergeCell ref="H62:I62"/>
    <mergeCell ref="A63:C63"/>
    <mergeCell ref="D63:G63"/>
    <mergeCell ref="H63:I63"/>
    <mergeCell ref="A68:C68"/>
    <mergeCell ref="D68:G68"/>
    <mergeCell ref="H68:I68"/>
    <mergeCell ref="A66:C66"/>
    <mergeCell ref="D66:G66"/>
    <mergeCell ref="H66:I66"/>
    <mergeCell ref="A67:C67"/>
    <mergeCell ref="D67:G67"/>
    <mergeCell ref="H67:I67"/>
    <mergeCell ref="A72:C72"/>
    <mergeCell ref="D72:G72"/>
    <mergeCell ref="H72:I72"/>
    <mergeCell ref="A73:C73"/>
    <mergeCell ref="D73:G73"/>
    <mergeCell ref="H73:I73"/>
    <mergeCell ref="A69:F69"/>
    <mergeCell ref="H69:I69"/>
    <mergeCell ref="A70:C70"/>
    <mergeCell ref="D70:G70"/>
    <mergeCell ref="H70:I70"/>
    <mergeCell ref="A71:F71"/>
    <mergeCell ref="H71:I71"/>
    <mergeCell ref="A76:F76"/>
    <mergeCell ref="H76:I76"/>
    <mergeCell ref="A77:C77"/>
    <mergeCell ref="D77:G77"/>
    <mergeCell ref="H77:I77"/>
    <mergeCell ref="A78:C78"/>
    <mergeCell ref="D78:G78"/>
    <mergeCell ref="H78:I78"/>
    <mergeCell ref="A74:F74"/>
    <mergeCell ref="H74:I74"/>
    <mergeCell ref="A75:F75"/>
    <mergeCell ref="H75:I75"/>
    <mergeCell ref="A83:C83"/>
    <mergeCell ref="D83:G83"/>
    <mergeCell ref="H83:I83"/>
    <mergeCell ref="A82:F82"/>
    <mergeCell ref="H82:I82"/>
    <mergeCell ref="A79:C79"/>
    <mergeCell ref="D79:G79"/>
    <mergeCell ref="H79:I79"/>
    <mergeCell ref="A80:F80"/>
    <mergeCell ref="H80:I80"/>
    <mergeCell ref="A81:F81"/>
    <mergeCell ref="H81:I81"/>
    <mergeCell ref="A85:C85"/>
    <mergeCell ref="D85:G85"/>
    <mergeCell ref="H85:I85"/>
    <mergeCell ref="A86:C86"/>
    <mergeCell ref="D86:G86"/>
    <mergeCell ref="H86:I86"/>
    <mergeCell ref="A84:C84"/>
    <mergeCell ref="D84:G84"/>
    <mergeCell ref="H84:I84"/>
    <mergeCell ref="A90:C90"/>
    <mergeCell ref="D90:G90"/>
    <mergeCell ref="H90:I90"/>
    <mergeCell ref="A89:F89"/>
    <mergeCell ref="H89:I89"/>
    <mergeCell ref="A87:C87"/>
    <mergeCell ref="D87:G87"/>
    <mergeCell ref="H87:I87"/>
    <mergeCell ref="H88:I88"/>
    <mergeCell ref="A94:C94"/>
    <mergeCell ref="D94:G94"/>
    <mergeCell ref="H94:I94"/>
    <mergeCell ref="A95:F95"/>
    <mergeCell ref="H95:I95"/>
    <mergeCell ref="A96:C96"/>
    <mergeCell ref="D96:G96"/>
    <mergeCell ref="H96:I96"/>
    <mergeCell ref="A91:C91"/>
    <mergeCell ref="D91:G91"/>
    <mergeCell ref="H91:I91"/>
    <mergeCell ref="A92:F92"/>
    <mergeCell ref="H92:I92"/>
    <mergeCell ref="A93:F93"/>
    <mergeCell ref="H93:I93"/>
    <mergeCell ref="A101:C101"/>
    <mergeCell ref="D101:G101"/>
    <mergeCell ref="H101:I101"/>
    <mergeCell ref="A102:F102"/>
    <mergeCell ref="H102:I102"/>
    <mergeCell ref="A100:C100"/>
    <mergeCell ref="D100:G100"/>
    <mergeCell ref="H100:I100"/>
    <mergeCell ref="A97:C97"/>
    <mergeCell ref="D97:G97"/>
    <mergeCell ref="H97:I97"/>
    <mergeCell ref="A98:F98"/>
    <mergeCell ref="H98:I98"/>
    <mergeCell ref="A99:F99"/>
    <mergeCell ref="H99:I99"/>
    <mergeCell ref="A105:C105"/>
    <mergeCell ref="D105:G105"/>
    <mergeCell ref="H105:I105"/>
    <mergeCell ref="A106:C106"/>
    <mergeCell ref="D106:G106"/>
    <mergeCell ref="H106:I106"/>
    <mergeCell ref="A103:C103"/>
    <mergeCell ref="D103:G103"/>
    <mergeCell ref="H103:I103"/>
    <mergeCell ref="A104:F104"/>
    <mergeCell ref="H104:I104"/>
    <mergeCell ref="A109:C109"/>
    <mergeCell ref="D109:G109"/>
    <mergeCell ref="H109:I109"/>
    <mergeCell ref="A110:F110"/>
    <mergeCell ref="H110:I110"/>
    <mergeCell ref="A107:C107"/>
    <mergeCell ref="D107:G107"/>
    <mergeCell ref="H107:I107"/>
    <mergeCell ref="A108:F108"/>
    <mergeCell ref="H108:I108"/>
    <mergeCell ref="A114:C114"/>
    <mergeCell ref="D114:G114"/>
    <mergeCell ref="H114:I114"/>
    <mergeCell ref="A111:C111"/>
    <mergeCell ref="D111:G111"/>
    <mergeCell ref="H111:I111"/>
    <mergeCell ref="A112:C112"/>
    <mergeCell ref="D112:G112"/>
    <mergeCell ref="H112:I112"/>
    <mergeCell ref="D124:E124"/>
    <mergeCell ref="A126:B126"/>
    <mergeCell ref="A88:G88"/>
    <mergeCell ref="A122:F122"/>
    <mergeCell ref="H122:I122"/>
    <mergeCell ref="A123:C123"/>
    <mergeCell ref="D123:I123"/>
    <mergeCell ref="A121:F121"/>
    <mergeCell ref="H121:I121"/>
    <mergeCell ref="A119:F119"/>
    <mergeCell ref="H119:I119"/>
    <mergeCell ref="A120:F120"/>
    <mergeCell ref="H120:I120"/>
    <mergeCell ref="A117:F117"/>
    <mergeCell ref="H117:I117"/>
    <mergeCell ref="A118:F118"/>
    <mergeCell ref="H118:I118"/>
    <mergeCell ref="A116:F116"/>
    <mergeCell ref="H116:I116"/>
    <mergeCell ref="A115:F115"/>
    <mergeCell ref="H115:I115"/>
    <mergeCell ref="A113:C113"/>
    <mergeCell ref="D113:G113"/>
    <mergeCell ref="H113:I113"/>
  </mergeCells>
  <printOptions/>
  <pageMargins left="0.11811023622047245" right="0.11811023622047245" top="0.15748031496062992" bottom="0.15748031496062992" header="0.31496062992125984" footer="0.31496062992125984"/>
  <pageSetup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1">
      <selection activeCell="H22" sqref="H22:I22"/>
    </sheetView>
  </sheetViews>
  <sheetFormatPr defaultColWidth="9.140625" defaultRowHeight="15"/>
  <sheetData>
    <row r="1" spans="1:11" ht="1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">
      <c r="A3" s="311" t="s">
        <v>1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</row>
    <row r="4" spans="1:11" ht="15">
      <c r="A4" s="311" t="s">
        <v>2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</row>
    <row r="5" spans="1:11" ht="15">
      <c r="A5" s="83" t="s">
        <v>3</v>
      </c>
      <c r="B5" s="83"/>
      <c r="C5" s="83"/>
      <c r="D5" s="83"/>
      <c r="E5" s="83"/>
      <c r="F5" s="81"/>
      <c r="G5" s="81"/>
      <c r="H5" s="81"/>
      <c r="I5" s="81"/>
      <c r="J5" s="81"/>
      <c r="K5" s="81"/>
    </row>
    <row r="6" spans="1:11" ht="1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15">
      <c r="A7" s="82" t="s">
        <v>247</v>
      </c>
      <c r="B7" s="82"/>
      <c r="C7" s="82"/>
      <c r="D7" s="82"/>
      <c r="E7" s="82"/>
      <c r="F7" s="82" t="s">
        <v>248</v>
      </c>
      <c r="G7" s="82"/>
      <c r="H7" s="82"/>
      <c r="I7" s="298" t="s">
        <v>230</v>
      </c>
      <c r="J7" s="298"/>
      <c r="K7" s="298"/>
    </row>
    <row r="8" spans="1:11" ht="15">
      <c r="A8" s="84" t="s">
        <v>7</v>
      </c>
      <c r="B8" s="82"/>
      <c r="C8" s="82"/>
      <c r="D8" s="82"/>
      <c r="E8" s="82" t="s">
        <v>8</v>
      </c>
      <c r="F8" s="82"/>
      <c r="G8" s="82"/>
      <c r="H8" s="310">
        <v>256830.38</v>
      </c>
      <c r="I8" s="310"/>
      <c r="J8" s="82" t="s">
        <v>9</v>
      </c>
      <c r="K8" s="82"/>
    </row>
    <row r="9" spans="1:11" ht="1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5">
      <c r="A10" s="309" t="s">
        <v>10</v>
      </c>
      <c r="B10" s="309"/>
      <c r="C10" s="309"/>
      <c r="D10" s="309"/>
      <c r="E10" s="309"/>
      <c r="F10" s="308" t="s">
        <v>11</v>
      </c>
      <c r="G10" s="308"/>
      <c r="H10" s="308" t="s">
        <v>12</v>
      </c>
      <c r="I10" s="308"/>
      <c r="J10" s="308" t="s">
        <v>13</v>
      </c>
      <c r="K10" s="308"/>
    </row>
    <row r="11" spans="1:11" ht="15">
      <c r="A11" s="309" t="s">
        <v>14</v>
      </c>
      <c r="B11" s="309"/>
      <c r="C11" s="309"/>
      <c r="D11" s="309"/>
      <c r="E11" s="309"/>
      <c r="F11" s="300">
        <v>74860.98</v>
      </c>
      <c r="G11" s="300"/>
      <c r="H11" s="300">
        <v>74310.25</v>
      </c>
      <c r="I11" s="300"/>
      <c r="J11" s="300">
        <v>550.73</v>
      </c>
      <c r="K11" s="300"/>
    </row>
    <row r="12" spans="1:11" ht="15">
      <c r="A12" s="309" t="s">
        <v>15</v>
      </c>
      <c r="B12" s="309"/>
      <c r="C12" s="309"/>
      <c r="D12" s="309"/>
      <c r="E12" s="309"/>
      <c r="F12" s="300">
        <v>74860.98</v>
      </c>
      <c r="G12" s="300"/>
      <c r="H12" s="300">
        <v>74310.25</v>
      </c>
      <c r="I12" s="300"/>
      <c r="J12" s="300">
        <v>550.73</v>
      </c>
      <c r="K12" s="300"/>
    </row>
    <row r="13" spans="1:11" ht="1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15">
      <c r="A14" s="82" t="s">
        <v>16</v>
      </c>
      <c r="B14" s="82"/>
      <c r="C14" s="82"/>
      <c r="D14" s="310">
        <v>331140.63</v>
      </c>
      <c r="E14" s="310"/>
      <c r="F14" s="82" t="s">
        <v>9</v>
      </c>
      <c r="G14" s="82"/>
      <c r="H14" s="82"/>
      <c r="I14" s="82"/>
      <c r="J14" s="82"/>
      <c r="K14" s="82"/>
    </row>
    <row r="15" spans="1:11" ht="1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15">
      <c r="A16" s="84" t="s">
        <v>17</v>
      </c>
      <c r="B16" s="82"/>
      <c r="C16" s="82"/>
      <c r="D16" s="82"/>
      <c r="E16" s="82"/>
      <c r="F16" s="82"/>
      <c r="G16" s="82"/>
      <c r="H16" s="310"/>
      <c r="I16" s="310"/>
      <c r="J16" s="82"/>
      <c r="K16" s="82"/>
    </row>
    <row r="17" spans="1:11" ht="1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</row>
    <row r="18" spans="1:11" ht="15">
      <c r="A18" s="309" t="s">
        <v>10</v>
      </c>
      <c r="B18" s="309"/>
      <c r="C18" s="309"/>
      <c r="D18" s="309"/>
      <c r="E18" s="309"/>
      <c r="F18" s="308" t="s">
        <v>11</v>
      </c>
      <c r="G18" s="308"/>
      <c r="H18" s="308" t="s">
        <v>12</v>
      </c>
      <c r="I18" s="308"/>
      <c r="J18" s="308" t="s">
        <v>13</v>
      </c>
      <c r="K18" s="308"/>
    </row>
    <row r="19" spans="1:11" ht="15">
      <c r="A19" s="309" t="s">
        <v>14</v>
      </c>
      <c r="B19" s="309"/>
      <c r="C19" s="309"/>
      <c r="D19" s="309"/>
      <c r="E19" s="309"/>
      <c r="F19" s="300">
        <v>597353.04</v>
      </c>
      <c r="G19" s="300"/>
      <c r="H19" s="300">
        <v>584847.02</v>
      </c>
      <c r="I19" s="300"/>
      <c r="J19" s="300">
        <v>12506.02</v>
      </c>
      <c r="K19" s="300"/>
    </row>
    <row r="20" spans="1:11" ht="15">
      <c r="A20" s="309" t="s">
        <v>15</v>
      </c>
      <c r="B20" s="309"/>
      <c r="C20" s="309"/>
      <c r="D20" s="309"/>
      <c r="E20" s="309"/>
      <c r="F20" s="300">
        <v>597353.04</v>
      </c>
      <c r="G20" s="300"/>
      <c r="H20" s="300">
        <v>584847.02</v>
      </c>
      <c r="I20" s="300"/>
      <c r="J20" s="300">
        <v>12506.02</v>
      </c>
      <c r="K20" s="300"/>
    </row>
    <row r="21" spans="1:11" ht="1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</row>
    <row r="22" spans="1:10" ht="32.25">
      <c r="A22" s="308" t="s">
        <v>18</v>
      </c>
      <c r="B22" s="308"/>
      <c r="C22" s="308"/>
      <c r="D22" s="308" t="s">
        <v>19</v>
      </c>
      <c r="E22" s="308"/>
      <c r="F22" s="308"/>
      <c r="G22" s="308"/>
      <c r="H22" s="308" t="s">
        <v>20</v>
      </c>
      <c r="I22" s="308"/>
      <c r="J22" s="88" t="s">
        <v>253</v>
      </c>
    </row>
    <row r="23" spans="1:10" ht="15">
      <c r="A23" s="299" t="s">
        <v>21</v>
      </c>
      <c r="B23" s="299"/>
      <c r="C23" s="299"/>
      <c r="D23" s="299"/>
      <c r="E23" s="299"/>
      <c r="F23" s="299"/>
      <c r="G23" s="85"/>
      <c r="H23" s="300">
        <v>175098.18</v>
      </c>
      <c r="I23" s="300"/>
      <c r="J23" s="86">
        <f>H23/12/2213.4</f>
        <v>6.59235339297009</v>
      </c>
    </row>
    <row r="24" spans="1:10" ht="15">
      <c r="A24" s="299" t="s">
        <v>22</v>
      </c>
      <c r="B24" s="299"/>
      <c r="C24" s="299"/>
      <c r="D24" s="299"/>
      <c r="E24" s="299"/>
      <c r="F24" s="299"/>
      <c r="G24" s="85"/>
      <c r="H24" s="300">
        <v>35409.39</v>
      </c>
      <c r="I24" s="300"/>
      <c r="J24" s="86">
        <f aca="true" t="shared" si="0" ref="J24:J83">H24/12/2213.4</f>
        <v>1.3331447094967017</v>
      </c>
    </row>
    <row r="25" spans="1:10" ht="24.75" customHeight="1">
      <c r="A25" s="303"/>
      <c r="B25" s="303"/>
      <c r="C25" s="303"/>
      <c r="D25" s="304" t="s">
        <v>23</v>
      </c>
      <c r="E25" s="304"/>
      <c r="F25" s="304"/>
      <c r="G25" s="304"/>
      <c r="H25" s="300">
        <v>9919.64</v>
      </c>
      <c r="I25" s="300"/>
      <c r="J25" s="86">
        <f t="shared" si="0"/>
        <v>0.3734691726152827</v>
      </c>
    </row>
    <row r="26" spans="1:10" ht="41.25" customHeight="1">
      <c r="A26" s="303"/>
      <c r="B26" s="303"/>
      <c r="C26" s="303"/>
      <c r="D26" s="304" t="s">
        <v>256</v>
      </c>
      <c r="E26" s="304"/>
      <c r="F26" s="304"/>
      <c r="G26" s="304"/>
      <c r="H26" s="307">
        <v>9719.88</v>
      </c>
      <c r="I26" s="307"/>
      <c r="J26" s="86">
        <f t="shared" si="0"/>
        <v>0.36594831480979484</v>
      </c>
    </row>
    <row r="27" spans="1:10" ht="24.75" customHeight="1">
      <c r="A27" s="303"/>
      <c r="B27" s="303"/>
      <c r="C27" s="303"/>
      <c r="D27" s="304" t="s">
        <v>136</v>
      </c>
      <c r="E27" s="304"/>
      <c r="F27" s="304"/>
      <c r="G27" s="304"/>
      <c r="H27" s="300">
        <v>1206.67</v>
      </c>
      <c r="I27" s="300"/>
      <c r="J27" s="86">
        <f t="shared" si="0"/>
        <v>0.04543048402156562</v>
      </c>
    </row>
    <row r="28" spans="1:10" ht="15">
      <c r="A28" s="303"/>
      <c r="B28" s="303"/>
      <c r="C28" s="303"/>
      <c r="D28" s="304" t="s">
        <v>137</v>
      </c>
      <c r="E28" s="304"/>
      <c r="F28" s="304"/>
      <c r="G28" s="304"/>
      <c r="H28" s="300">
        <v>76.84</v>
      </c>
      <c r="I28" s="300"/>
      <c r="J28" s="86">
        <f t="shared" si="0"/>
        <v>0.002892985151049667</v>
      </c>
    </row>
    <row r="29" spans="1:10" ht="15">
      <c r="A29" s="303"/>
      <c r="B29" s="303"/>
      <c r="C29" s="303"/>
      <c r="D29" s="304" t="s">
        <v>24</v>
      </c>
      <c r="E29" s="304"/>
      <c r="F29" s="304"/>
      <c r="G29" s="304"/>
      <c r="H29" s="300">
        <v>6204.47</v>
      </c>
      <c r="I29" s="300"/>
      <c r="J29" s="86">
        <f t="shared" si="0"/>
        <v>0.2335949971386404</v>
      </c>
    </row>
    <row r="30" spans="1:10" ht="15">
      <c r="A30" s="303"/>
      <c r="B30" s="303"/>
      <c r="C30" s="303"/>
      <c r="D30" s="304" t="s">
        <v>138</v>
      </c>
      <c r="E30" s="304"/>
      <c r="F30" s="304"/>
      <c r="G30" s="304"/>
      <c r="H30" s="300">
        <v>795.17</v>
      </c>
      <c r="I30" s="300"/>
      <c r="J30" s="86">
        <f t="shared" si="0"/>
        <v>0.029937727779283756</v>
      </c>
    </row>
    <row r="31" spans="1:10" ht="15">
      <c r="A31" s="303"/>
      <c r="B31" s="303"/>
      <c r="C31" s="303"/>
      <c r="D31" s="304" t="s">
        <v>139</v>
      </c>
      <c r="E31" s="304"/>
      <c r="F31" s="304"/>
      <c r="G31" s="304"/>
      <c r="H31" s="300">
        <v>2058.11</v>
      </c>
      <c r="I31" s="300"/>
      <c r="J31" s="86">
        <f t="shared" si="0"/>
        <v>0.0774867473871269</v>
      </c>
    </row>
    <row r="32" spans="1:10" ht="24.75" customHeight="1">
      <c r="A32" s="303"/>
      <c r="B32" s="303"/>
      <c r="C32" s="303"/>
      <c r="D32" s="304" t="s">
        <v>140</v>
      </c>
      <c r="E32" s="304"/>
      <c r="F32" s="304"/>
      <c r="G32" s="304"/>
      <c r="H32" s="300">
        <v>5428.61</v>
      </c>
      <c r="I32" s="300"/>
      <c r="J32" s="86">
        <f t="shared" si="0"/>
        <v>0.204384280593958</v>
      </c>
    </row>
    <row r="33" spans="1:10" ht="15">
      <c r="A33" s="299" t="s">
        <v>25</v>
      </c>
      <c r="B33" s="299"/>
      <c r="C33" s="299"/>
      <c r="D33" s="299"/>
      <c r="E33" s="299"/>
      <c r="F33" s="299"/>
      <c r="G33" s="85"/>
      <c r="H33" s="300">
        <v>4112.81</v>
      </c>
      <c r="I33" s="300"/>
      <c r="J33" s="86">
        <f t="shared" si="0"/>
        <v>0.15484511008704557</v>
      </c>
    </row>
    <row r="34" spans="1:10" ht="24.75" customHeight="1">
      <c r="A34" s="303"/>
      <c r="B34" s="303"/>
      <c r="C34" s="303"/>
      <c r="D34" s="304" t="s">
        <v>26</v>
      </c>
      <c r="E34" s="304"/>
      <c r="F34" s="304"/>
      <c r="G34" s="304"/>
      <c r="H34" s="300">
        <v>244.45</v>
      </c>
      <c r="I34" s="300"/>
      <c r="J34" s="86">
        <f t="shared" si="0"/>
        <v>0.009203412547814824</v>
      </c>
    </row>
    <row r="35" spans="1:10" ht="24.75" customHeight="1">
      <c r="A35" s="303"/>
      <c r="B35" s="303"/>
      <c r="C35" s="303"/>
      <c r="D35" s="304" t="s">
        <v>27</v>
      </c>
      <c r="E35" s="304"/>
      <c r="F35" s="304"/>
      <c r="G35" s="304"/>
      <c r="H35" s="300">
        <v>1159.98</v>
      </c>
      <c r="I35" s="300"/>
      <c r="J35" s="86">
        <f t="shared" si="0"/>
        <v>0.043672630342459565</v>
      </c>
    </row>
    <row r="36" spans="1:10" ht="15">
      <c r="A36" s="303"/>
      <c r="B36" s="303"/>
      <c r="C36" s="303"/>
      <c r="D36" s="304" t="s">
        <v>28</v>
      </c>
      <c r="E36" s="304"/>
      <c r="F36" s="304"/>
      <c r="G36" s="304"/>
      <c r="H36" s="300">
        <v>2708.38</v>
      </c>
      <c r="I36" s="300"/>
      <c r="J36" s="86">
        <f t="shared" si="0"/>
        <v>0.10196906719677118</v>
      </c>
    </row>
    <row r="37" spans="1:10" ht="15">
      <c r="A37" s="299" t="s">
        <v>29</v>
      </c>
      <c r="B37" s="299"/>
      <c r="C37" s="299"/>
      <c r="D37" s="299"/>
      <c r="E37" s="299"/>
      <c r="F37" s="299"/>
      <c r="G37" s="85"/>
      <c r="H37" s="300">
        <v>49680.63</v>
      </c>
      <c r="I37" s="300"/>
      <c r="J37" s="86">
        <f t="shared" si="0"/>
        <v>1.87044930875576</v>
      </c>
    </row>
    <row r="38" spans="1:10" ht="24.75" customHeight="1">
      <c r="A38" s="303"/>
      <c r="B38" s="303"/>
      <c r="C38" s="303"/>
      <c r="D38" s="304" t="s">
        <v>30</v>
      </c>
      <c r="E38" s="304"/>
      <c r="F38" s="304"/>
      <c r="G38" s="304"/>
      <c r="H38" s="300">
        <v>5244.36</v>
      </c>
      <c r="I38" s="300"/>
      <c r="J38" s="86">
        <f t="shared" si="0"/>
        <v>0.19744736604319146</v>
      </c>
    </row>
    <row r="39" spans="1:10" ht="24.75" customHeight="1">
      <c r="A39" s="303"/>
      <c r="B39" s="303"/>
      <c r="C39" s="303"/>
      <c r="D39" s="304" t="s">
        <v>31</v>
      </c>
      <c r="E39" s="304"/>
      <c r="F39" s="304"/>
      <c r="G39" s="304"/>
      <c r="H39" s="305">
        <v>5669</v>
      </c>
      <c r="I39" s="305"/>
      <c r="J39" s="86">
        <f t="shared" si="0"/>
        <v>0.21343483630011145</v>
      </c>
    </row>
    <row r="40" spans="1:10" ht="24.75" customHeight="1">
      <c r="A40" s="303"/>
      <c r="B40" s="303"/>
      <c r="C40" s="303"/>
      <c r="D40" s="304" t="s">
        <v>32</v>
      </c>
      <c r="E40" s="304"/>
      <c r="F40" s="304"/>
      <c r="G40" s="304"/>
      <c r="H40" s="300">
        <v>2842.22</v>
      </c>
      <c r="I40" s="300"/>
      <c r="J40" s="86">
        <f t="shared" si="0"/>
        <v>0.10700807204602271</v>
      </c>
    </row>
    <row r="41" spans="1:10" ht="15">
      <c r="A41" s="303"/>
      <c r="B41" s="303"/>
      <c r="C41" s="303"/>
      <c r="D41" s="304" t="s">
        <v>33</v>
      </c>
      <c r="E41" s="304"/>
      <c r="F41" s="304"/>
      <c r="G41" s="304"/>
      <c r="H41" s="307">
        <v>2677.99</v>
      </c>
      <c r="I41" s="307"/>
      <c r="J41" s="86">
        <f t="shared" si="0"/>
        <v>0.10082489985241408</v>
      </c>
    </row>
    <row r="42" spans="1:10" ht="24.75" customHeight="1">
      <c r="A42" s="303"/>
      <c r="B42" s="303"/>
      <c r="C42" s="303"/>
      <c r="D42" s="304" t="s">
        <v>34</v>
      </c>
      <c r="E42" s="304"/>
      <c r="F42" s="304"/>
      <c r="G42" s="304"/>
      <c r="H42" s="300">
        <v>9511.48</v>
      </c>
      <c r="I42" s="300"/>
      <c r="J42" s="86">
        <f t="shared" si="0"/>
        <v>0.35810216559742175</v>
      </c>
    </row>
    <row r="43" spans="1:10" ht="24.75" customHeight="1">
      <c r="A43" s="303"/>
      <c r="B43" s="303"/>
      <c r="C43" s="303"/>
      <c r="D43" s="304" t="s">
        <v>35</v>
      </c>
      <c r="E43" s="304"/>
      <c r="F43" s="304"/>
      <c r="G43" s="304"/>
      <c r="H43" s="300">
        <v>23735.58</v>
      </c>
      <c r="I43" s="300"/>
      <c r="J43" s="86">
        <f t="shared" si="0"/>
        <v>0.8936319689165989</v>
      </c>
    </row>
    <row r="44" spans="1:10" ht="15">
      <c r="A44" s="299" t="s">
        <v>36</v>
      </c>
      <c r="B44" s="299"/>
      <c r="C44" s="299"/>
      <c r="D44" s="299"/>
      <c r="E44" s="299"/>
      <c r="F44" s="299"/>
      <c r="G44" s="85"/>
      <c r="H44" s="307">
        <v>3440.3</v>
      </c>
      <c r="I44" s="307"/>
      <c r="J44" s="86">
        <f t="shared" si="0"/>
        <v>0.12952546610041865</v>
      </c>
    </row>
    <row r="45" spans="1:10" ht="15">
      <c r="A45" s="303"/>
      <c r="B45" s="303"/>
      <c r="C45" s="303"/>
      <c r="D45" s="304" t="s">
        <v>37</v>
      </c>
      <c r="E45" s="304"/>
      <c r="F45" s="304"/>
      <c r="G45" s="304"/>
      <c r="H45" s="307">
        <v>3440.3</v>
      </c>
      <c r="I45" s="307"/>
      <c r="J45" s="86">
        <f t="shared" si="0"/>
        <v>0.12952546610041865</v>
      </c>
    </row>
    <row r="46" spans="1:10" ht="15">
      <c r="A46" s="299" t="s">
        <v>97</v>
      </c>
      <c r="B46" s="299"/>
      <c r="C46" s="299"/>
      <c r="D46" s="299"/>
      <c r="E46" s="299"/>
      <c r="F46" s="299"/>
      <c r="G46" s="85"/>
      <c r="H46" s="300">
        <v>82455.05</v>
      </c>
      <c r="I46" s="300"/>
      <c r="J46" s="86">
        <f t="shared" si="0"/>
        <v>3.104388798530165</v>
      </c>
    </row>
    <row r="47" spans="1:10" ht="15">
      <c r="A47" s="303"/>
      <c r="B47" s="303"/>
      <c r="C47" s="303"/>
      <c r="D47" s="304" t="s">
        <v>39</v>
      </c>
      <c r="E47" s="304"/>
      <c r="F47" s="304"/>
      <c r="G47" s="304"/>
      <c r="H47" s="300">
        <v>3857.19</v>
      </c>
      <c r="I47" s="300"/>
      <c r="J47" s="86">
        <f t="shared" si="0"/>
        <v>0.14522115297731997</v>
      </c>
    </row>
    <row r="48" spans="1:10" ht="15">
      <c r="A48" s="303"/>
      <c r="B48" s="303"/>
      <c r="C48" s="303"/>
      <c r="D48" s="304" t="s">
        <v>38</v>
      </c>
      <c r="E48" s="304"/>
      <c r="F48" s="304"/>
      <c r="G48" s="304"/>
      <c r="H48" s="300">
        <v>78597.86</v>
      </c>
      <c r="I48" s="300"/>
      <c r="J48" s="86">
        <f t="shared" si="0"/>
        <v>2.959167645552845</v>
      </c>
    </row>
    <row r="49" spans="1:10" ht="15">
      <c r="A49" s="299" t="s">
        <v>40</v>
      </c>
      <c r="B49" s="299"/>
      <c r="C49" s="299"/>
      <c r="D49" s="299"/>
      <c r="E49" s="299"/>
      <c r="F49" s="299"/>
      <c r="G49" s="85"/>
      <c r="H49" s="300">
        <v>20020.61</v>
      </c>
      <c r="I49" s="300"/>
      <c r="J49" s="86">
        <f t="shared" si="0"/>
        <v>0.7537653233336346</v>
      </c>
    </row>
    <row r="50" spans="1:10" ht="15">
      <c r="A50" s="299" t="s">
        <v>75</v>
      </c>
      <c r="B50" s="299"/>
      <c r="C50" s="299"/>
      <c r="D50" s="299"/>
      <c r="E50" s="299"/>
      <c r="F50" s="299"/>
      <c r="G50" s="85"/>
      <c r="H50" s="300">
        <v>1983.11</v>
      </c>
      <c r="I50" s="300"/>
      <c r="J50" s="86">
        <f t="shared" si="0"/>
        <v>0.07466303725791391</v>
      </c>
    </row>
    <row r="51" spans="1:10" ht="15">
      <c r="A51" s="299" t="s">
        <v>41</v>
      </c>
      <c r="B51" s="299"/>
      <c r="C51" s="299"/>
      <c r="D51" s="299"/>
      <c r="E51" s="299"/>
      <c r="F51" s="299"/>
      <c r="G51" s="85"/>
      <c r="H51" s="307">
        <v>3847.5</v>
      </c>
      <c r="I51" s="307"/>
      <c r="J51" s="86">
        <f t="shared" si="0"/>
        <v>0.14485632962862563</v>
      </c>
    </row>
    <row r="52" spans="1:10" ht="24.75" customHeight="1">
      <c r="A52" s="299" t="s">
        <v>110</v>
      </c>
      <c r="B52" s="299"/>
      <c r="C52" s="299"/>
      <c r="D52" s="299"/>
      <c r="E52" s="299"/>
      <c r="F52" s="299"/>
      <c r="G52" s="85"/>
      <c r="H52" s="305">
        <v>14190</v>
      </c>
      <c r="I52" s="305"/>
      <c r="J52" s="86">
        <f t="shared" si="0"/>
        <v>0.5342459564470949</v>
      </c>
    </row>
    <row r="53" spans="1:10" ht="15">
      <c r="A53" s="299" t="s">
        <v>98</v>
      </c>
      <c r="B53" s="299"/>
      <c r="C53" s="299"/>
      <c r="D53" s="299"/>
      <c r="E53" s="299"/>
      <c r="F53" s="299"/>
      <c r="G53" s="85"/>
      <c r="H53" s="300">
        <v>37109.99</v>
      </c>
      <c r="I53" s="300"/>
      <c r="J53" s="86">
        <f t="shared" si="0"/>
        <v>1.3971713954398963</v>
      </c>
    </row>
    <row r="54" spans="1:10" ht="15">
      <c r="A54" s="299" t="s">
        <v>85</v>
      </c>
      <c r="B54" s="299"/>
      <c r="C54" s="299"/>
      <c r="D54" s="299"/>
      <c r="E54" s="299"/>
      <c r="F54" s="299"/>
      <c r="G54" s="85"/>
      <c r="H54" s="300">
        <v>12955.42</v>
      </c>
      <c r="I54" s="300"/>
      <c r="J54" s="86">
        <f t="shared" si="0"/>
        <v>0.4877646757627782</v>
      </c>
    </row>
    <row r="55" spans="1:10" ht="15">
      <c r="A55" s="303"/>
      <c r="B55" s="303"/>
      <c r="C55" s="303"/>
      <c r="D55" s="304" t="s">
        <v>64</v>
      </c>
      <c r="E55" s="304"/>
      <c r="F55" s="304"/>
      <c r="G55" s="304"/>
      <c r="H55" s="300">
        <v>1852.17</v>
      </c>
      <c r="I55" s="300"/>
      <c r="J55" s="86">
        <f t="shared" si="0"/>
        <v>0.06973321586699195</v>
      </c>
    </row>
    <row r="56" spans="1:10" ht="15">
      <c r="A56" s="303"/>
      <c r="B56" s="303"/>
      <c r="C56" s="303"/>
      <c r="D56" s="304" t="s">
        <v>65</v>
      </c>
      <c r="E56" s="304"/>
      <c r="F56" s="304"/>
      <c r="G56" s="304"/>
      <c r="H56" s="300">
        <v>1159.96</v>
      </c>
      <c r="I56" s="300"/>
      <c r="J56" s="86">
        <f t="shared" si="0"/>
        <v>0.043671877353091776</v>
      </c>
    </row>
    <row r="57" spans="1:10" ht="15">
      <c r="A57" s="303"/>
      <c r="B57" s="303"/>
      <c r="C57" s="303"/>
      <c r="D57" s="304" t="s">
        <v>87</v>
      </c>
      <c r="E57" s="304"/>
      <c r="F57" s="304"/>
      <c r="G57" s="304"/>
      <c r="H57" s="300">
        <v>1111.82</v>
      </c>
      <c r="I57" s="300"/>
      <c r="J57" s="86">
        <f t="shared" si="0"/>
        <v>0.04185943194482093</v>
      </c>
    </row>
    <row r="58" spans="1:10" ht="15">
      <c r="A58" s="303"/>
      <c r="B58" s="303"/>
      <c r="C58" s="303"/>
      <c r="D58" s="304" t="s">
        <v>249</v>
      </c>
      <c r="E58" s="304"/>
      <c r="F58" s="304"/>
      <c r="G58" s="304"/>
      <c r="H58" s="300">
        <v>565.23</v>
      </c>
      <c r="I58" s="300"/>
      <c r="J58" s="86">
        <f t="shared" si="0"/>
        <v>0.021280609017800666</v>
      </c>
    </row>
    <row r="59" spans="1:10" ht="15">
      <c r="A59" s="303"/>
      <c r="B59" s="303"/>
      <c r="C59" s="303"/>
      <c r="D59" s="304" t="s">
        <v>111</v>
      </c>
      <c r="E59" s="304"/>
      <c r="F59" s="304"/>
      <c r="G59" s="304"/>
      <c r="H59" s="305">
        <v>343</v>
      </c>
      <c r="I59" s="305"/>
      <c r="J59" s="86">
        <f t="shared" si="0"/>
        <v>0.012913767657600673</v>
      </c>
    </row>
    <row r="60" spans="1:10" ht="15">
      <c r="A60" s="303"/>
      <c r="B60" s="303"/>
      <c r="C60" s="303"/>
      <c r="D60" s="304" t="s">
        <v>161</v>
      </c>
      <c r="E60" s="304"/>
      <c r="F60" s="304"/>
      <c r="G60" s="304"/>
      <c r="H60" s="307">
        <v>888.6</v>
      </c>
      <c r="I60" s="307"/>
      <c r="J60" s="86">
        <f t="shared" si="0"/>
        <v>0.03345531761091533</v>
      </c>
    </row>
    <row r="61" spans="1:10" ht="24.75" customHeight="1">
      <c r="A61" s="303"/>
      <c r="B61" s="303"/>
      <c r="C61" s="303"/>
      <c r="D61" s="304" t="s">
        <v>50</v>
      </c>
      <c r="E61" s="304"/>
      <c r="F61" s="304"/>
      <c r="G61" s="304"/>
      <c r="H61" s="300">
        <v>7034.64</v>
      </c>
      <c r="I61" s="300"/>
      <c r="J61" s="86">
        <f t="shared" si="0"/>
        <v>0.2648504563115569</v>
      </c>
    </row>
    <row r="62" spans="1:10" ht="24.75" customHeight="1">
      <c r="A62" s="299" t="s">
        <v>99</v>
      </c>
      <c r="B62" s="299"/>
      <c r="C62" s="299"/>
      <c r="D62" s="299"/>
      <c r="E62" s="299"/>
      <c r="F62" s="299"/>
      <c r="G62" s="85"/>
      <c r="H62" s="305">
        <v>38013</v>
      </c>
      <c r="I62" s="305"/>
      <c r="J62" s="86">
        <f t="shared" si="0"/>
        <v>1.4311692418903044</v>
      </c>
    </row>
    <row r="63" spans="1:10" ht="24.75" customHeight="1">
      <c r="A63" s="303"/>
      <c r="B63" s="303"/>
      <c r="C63" s="303"/>
      <c r="D63" s="304" t="s">
        <v>243</v>
      </c>
      <c r="E63" s="304"/>
      <c r="F63" s="304"/>
      <c r="G63" s="304"/>
      <c r="H63" s="305">
        <v>4785</v>
      </c>
      <c r="I63" s="305"/>
      <c r="J63" s="86">
        <f t="shared" si="0"/>
        <v>0.18015270624378782</v>
      </c>
    </row>
    <row r="64" spans="1:10" ht="15">
      <c r="A64" s="303"/>
      <c r="B64" s="303"/>
      <c r="C64" s="303"/>
      <c r="D64" s="304" t="s">
        <v>113</v>
      </c>
      <c r="E64" s="304"/>
      <c r="F64" s="304"/>
      <c r="G64" s="304"/>
      <c r="H64" s="305">
        <v>528</v>
      </c>
      <c r="I64" s="305"/>
      <c r="J64" s="86">
        <f t="shared" si="0"/>
        <v>0.019878919309659345</v>
      </c>
    </row>
    <row r="65" spans="1:10" ht="24.75" customHeight="1">
      <c r="A65" s="303"/>
      <c r="B65" s="303"/>
      <c r="C65" s="303"/>
      <c r="D65" s="304" t="s">
        <v>56</v>
      </c>
      <c r="E65" s="304"/>
      <c r="F65" s="304"/>
      <c r="G65" s="304"/>
      <c r="H65" s="305">
        <v>32700</v>
      </c>
      <c r="I65" s="305"/>
      <c r="J65" s="86">
        <f t="shared" si="0"/>
        <v>1.2311376163368573</v>
      </c>
    </row>
    <row r="66" spans="1:10" ht="24.75" customHeight="1">
      <c r="A66" s="299" t="s">
        <v>100</v>
      </c>
      <c r="B66" s="299"/>
      <c r="C66" s="299"/>
      <c r="D66" s="299"/>
      <c r="E66" s="299"/>
      <c r="F66" s="299"/>
      <c r="G66" s="85"/>
      <c r="H66" s="300">
        <v>8684.18</v>
      </c>
      <c r="I66" s="300"/>
      <c r="J66" s="86">
        <f t="shared" si="0"/>
        <v>0.3269547603987832</v>
      </c>
    </row>
    <row r="67" spans="1:10" ht="15">
      <c r="A67" s="303"/>
      <c r="B67" s="303"/>
      <c r="C67" s="303"/>
      <c r="D67" s="304" t="s">
        <v>114</v>
      </c>
      <c r="E67" s="304"/>
      <c r="F67" s="304"/>
      <c r="G67" s="304"/>
      <c r="H67" s="300">
        <v>2311.55</v>
      </c>
      <c r="I67" s="300"/>
      <c r="J67" s="86">
        <f t="shared" si="0"/>
        <v>0.08702862865576338</v>
      </c>
    </row>
    <row r="68" spans="1:10" ht="15">
      <c r="A68" s="303"/>
      <c r="B68" s="303"/>
      <c r="C68" s="303"/>
      <c r="D68" s="304" t="s">
        <v>84</v>
      </c>
      <c r="E68" s="304"/>
      <c r="F68" s="304"/>
      <c r="G68" s="304"/>
      <c r="H68" s="300">
        <v>163.67</v>
      </c>
      <c r="I68" s="300"/>
      <c r="J68" s="86">
        <f t="shared" si="0"/>
        <v>0.006162088491310502</v>
      </c>
    </row>
    <row r="69" spans="1:10" ht="15">
      <c r="A69" s="303"/>
      <c r="B69" s="303"/>
      <c r="C69" s="303"/>
      <c r="D69" s="304" t="s">
        <v>149</v>
      </c>
      <c r="E69" s="304"/>
      <c r="F69" s="304"/>
      <c r="G69" s="304"/>
      <c r="H69" s="300">
        <v>4938.96</v>
      </c>
      <c r="I69" s="300"/>
      <c r="J69" s="86">
        <f t="shared" si="0"/>
        <v>0.1859492183970362</v>
      </c>
    </row>
    <row r="70" spans="1:10" ht="24.75" customHeight="1">
      <c r="A70" s="303"/>
      <c r="B70" s="303"/>
      <c r="C70" s="303"/>
      <c r="D70" s="304" t="s">
        <v>63</v>
      </c>
      <c r="E70" s="304"/>
      <c r="F70" s="304"/>
      <c r="G70" s="304"/>
      <c r="H70" s="305">
        <v>1270</v>
      </c>
      <c r="I70" s="305"/>
      <c r="J70" s="86">
        <f t="shared" si="0"/>
        <v>0.047814824854673046</v>
      </c>
    </row>
    <row r="71" spans="1:10" ht="24.75" customHeight="1">
      <c r="A71" s="299" t="s">
        <v>88</v>
      </c>
      <c r="B71" s="299"/>
      <c r="C71" s="299"/>
      <c r="D71" s="299"/>
      <c r="E71" s="299"/>
      <c r="F71" s="299"/>
      <c r="G71" s="85"/>
      <c r="H71" s="300">
        <v>1936.27</v>
      </c>
      <c r="I71" s="300"/>
      <c r="J71" s="86">
        <f t="shared" si="0"/>
        <v>0.07289953615854944</v>
      </c>
    </row>
    <row r="72" spans="1:10" ht="24.75" customHeight="1">
      <c r="A72" s="306" t="s">
        <v>89</v>
      </c>
      <c r="B72" s="306"/>
      <c r="C72" s="306"/>
      <c r="D72" s="306"/>
      <c r="E72" s="306"/>
      <c r="F72" s="306"/>
      <c r="G72" s="85"/>
      <c r="H72" s="300">
        <v>1936.27</v>
      </c>
      <c r="I72" s="300"/>
      <c r="J72" s="86">
        <f t="shared" si="0"/>
        <v>0.07289953615854944</v>
      </c>
    </row>
    <row r="73" spans="1:10" ht="24.75" customHeight="1">
      <c r="A73" s="299" t="s">
        <v>101</v>
      </c>
      <c r="B73" s="299"/>
      <c r="C73" s="299"/>
      <c r="D73" s="299"/>
      <c r="E73" s="299"/>
      <c r="F73" s="299"/>
      <c r="G73" s="85"/>
      <c r="H73" s="300">
        <v>9117.11</v>
      </c>
      <c r="I73" s="300"/>
      <c r="J73" s="86">
        <f t="shared" si="0"/>
        <v>0.34325434474865213</v>
      </c>
    </row>
    <row r="74" spans="1:10" ht="24.75" customHeight="1">
      <c r="A74" s="303"/>
      <c r="B74" s="303"/>
      <c r="C74" s="303"/>
      <c r="D74" s="304" t="s">
        <v>77</v>
      </c>
      <c r="E74" s="304"/>
      <c r="F74" s="304"/>
      <c r="G74" s="304"/>
      <c r="H74" s="300">
        <v>4937.25</v>
      </c>
      <c r="I74" s="300"/>
      <c r="J74" s="86">
        <f t="shared" si="0"/>
        <v>0.18588483780609016</v>
      </c>
    </row>
    <row r="75" spans="1:10" ht="15">
      <c r="A75" s="303"/>
      <c r="B75" s="303"/>
      <c r="C75" s="303"/>
      <c r="D75" s="304" t="s">
        <v>152</v>
      </c>
      <c r="E75" s="304"/>
      <c r="F75" s="304"/>
      <c r="G75" s="304"/>
      <c r="H75" s="300">
        <v>2433.17</v>
      </c>
      <c r="I75" s="300"/>
      <c r="J75" s="86">
        <f t="shared" si="0"/>
        <v>0.09160755700129515</v>
      </c>
    </row>
    <row r="76" spans="1:10" ht="15">
      <c r="A76" s="303"/>
      <c r="B76" s="303"/>
      <c r="C76" s="303"/>
      <c r="D76" s="304" t="s">
        <v>79</v>
      </c>
      <c r="E76" s="304"/>
      <c r="F76" s="304"/>
      <c r="G76" s="304"/>
      <c r="H76" s="300">
        <v>1746.69</v>
      </c>
      <c r="I76" s="300"/>
      <c r="J76" s="86">
        <f t="shared" si="0"/>
        <v>0.06576194994126683</v>
      </c>
    </row>
    <row r="77" spans="1:10" ht="15">
      <c r="A77" s="299" t="s">
        <v>104</v>
      </c>
      <c r="B77" s="299"/>
      <c r="C77" s="299"/>
      <c r="D77" s="299"/>
      <c r="E77" s="299"/>
      <c r="F77" s="299"/>
      <c r="G77" s="85"/>
      <c r="H77" s="300">
        <v>5856.82</v>
      </c>
      <c r="I77" s="300"/>
      <c r="J77" s="86">
        <f t="shared" si="0"/>
        <v>0.2205061594530285</v>
      </c>
    </row>
    <row r="78" spans="1:10" ht="15">
      <c r="A78" s="303"/>
      <c r="B78" s="303"/>
      <c r="C78" s="303"/>
      <c r="D78" s="304" t="s">
        <v>250</v>
      </c>
      <c r="E78" s="304"/>
      <c r="F78" s="304"/>
      <c r="G78" s="304"/>
      <c r="H78" s="305">
        <v>201</v>
      </c>
      <c r="I78" s="305"/>
      <c r="J78" s="86">
        <f t="shared" si="0"/>
        <v>0.007567543146290774</v>
      </c>
    </row>
    <row r="79" spans="1:10" ht="15">
      <c r="A79" s="303"/>
      <c r="B79" s="303"/>
      <c r="C79" s="303"/>
      <c r="D79" s="304" t="s">
        <v>46</v>
      </c>
      <c r="E79" s="304"/>
      <c r="F79" s="304"/>
      <c r="G79" s="304"/>
      <c r="H79" s="305">
        <v>385</v>
      </c>
      <c r="I79" s="305"/>
      <c r="J79" s="86">
        <f t="shared" si="0"/>
        <v>0.014495045329959941</v>
      </c>
    </row>
    <row r="80" spans="1:10" ht="15">
      <c r="A80" s="303"/>
      <c r="B80" s="303"/>
      <c r="C80" s="303"/>
      <c r="D80" s="304" t="s">
        <v>251</v>
      </c>
      <c r="E80" s="304"/>
      <c r="F80" s="304"/>
      <c r="G80" s="304"/>
      <c r="H80" s="305">
        <v>603</v>
      </c>
      <c r="I80" s="305"/>
      <c r="J80" s="86">
        <f t="shared" si="0"/>
        <v>0.022702629438872322</v>
      </c>
    </row>
    <row r="81" spans="1:10" ht="24.75" customHeight="1">
      <c r="A81" s="303"/>
      <c r="B81" s="303"/>
      <c r="C81" s="303"/>
      <c r="D81" s="304" t="s">
        <v>252</v>
      </c>
      <c r="E81" s="304"/>
      <c r="F81" s="304"/>
      <c r="G81" s="304"/>
      <c r="H81" s="305">
        <v>427</v>
      </c>
      <c r="I81" s="305"/>
      <c r="J81" s="86">
        <f t="shared" si="0"/>
        <v>0.016076323002319207</v>
      </c>
    </row>
    <row r="82" spans="1:10" ht="15">
      <c r="A82" s="303"/>
      <c r="B82" s="303"/>
      <c r="C82" s="303"/>
      <c r="D82" s="304" t="s">
        <v>47</v>
      </c>
      <c r="E82" s="304"/>
      <c r="F82" s="304"/>
      <c r="G82" s="304"/>
      <c r="H82" s="305">
        <v>3918</v>
      </c>
      <c r="I82" s="305"/>
      <c r="J82" s="86">
        <f t="shared" si="0"/>
        <v>0.14751061715008584</v>
      </c>
    </row>
    <row r="83" spans="1:10" ht="15">
      <c r="A83" s="303"/>
      <c r="B83" s="303"/>
      <c r="C83" s="303"/>
      <c r="D83" s="304" t="s">
        <v>153</v>
      </c>
      <c r="E83" s="304"/>
      <c r="F83" s="304"/>
      <c r="G83" s="304"/>
      <c r="H83" s="300">
        <v>322.82</v>
      </c>
      <c r="I83" s="300"/>
      <c r="J83" s="86">
        <f t="shared" si="0"/>
        <v>0.012154001385500436</v>
      </c>
    </row>
    <row r="84" spans="1:10" ht="15">
      <c r="A84" s="299" t="s">
        <v>155</v>
      </c>
      <c r="B84" s="299"/>
      <c r="C84" s="299"/>
      <c r="D84" s="299"/>
      <c r="E84" s="299"/>
      <c r="F84" s="299"/>
      <c r="G84" s="85"/>
      <c r="H84" s="300">
        <v>108899.28</v>
      </c>
      <c r="I84" s="300"/>
      <c r="J84" s="86">
        <f aca="true" t="shared" si="1" ref="J84:J91">H84/12/2213.4</f>
        <v>4.1</v>
      </c>
    </row>
    <row r="85" spans="1:10" ht="15">
      <c r="A85" s="299" t="s">
        <v>70</v>
      </c>
      <c r="B85" s="299"/>
      <c r="C85" s="299"/>
      <c r="D85" s="299"/>
      <c r="E85" s="299"/>
      <c r="F85" s="299"/>
      <c r="G85" s="85"/>
      <c r="H85" s="300">
        <v>35209.02</v>
      </c>
      <c r="I85" s="300"/>
      <c r="J85" s="86">
        <f t="shared" si="1"/>
        <v>1.3256008855154964</v>
      </c>
    </row>
    <row r="86" spans="1:10" ht="15">
      <c r="A86" s="299" t="s">
        <v>71</v>
      </c>
      <c r="B86" s="299"/>
      <c r="C86" s="299"/>
      <c r="D86" s="299"/>
      <c r="E86" s="299"/>
      <c r="F86" s="299"/>
      <c r="G86" s="85"/>
      <c r="H86" s="300">
        <v>15634.91</v>
      </c>
      <c r="I86" s="300"/>
      <c r="J86" s="86">
        <f t="shared" si="1"/>
        <v>0.5886460498177765</v>
      </c>
    </row>
    <row r="87" spans="1:10" ht="15">
      <c r="A87" s="299" t="s">
        <v>72</v>
      </c>
      <c r="B87" s="299"/>
      <c r="C87" s="299"/>
      <c r="D87" s="299"/>
      <c r="E87" s="299"/>
      <c r="F87" s="299"/>
      <c r="G87" s="85"/>
      <c r="H87" s="300">
        <v>19574.11</v>
      </c>
      <c r="I87" s="300"/>
      <c r="J87" s="86">
        <f t="shared" si="1"/>
        <v>0.73695483569772</v>
      </c>
    </row>
    <row r="88" spans="1:10" ht="45" customHeight="1">
      <c r="A88" s="299" t="s">
        <v>73</v>
      </c>
      <c r="B88" s="299"/>
      <c r="C88" s="299"/>
      <c r="D88" s="299"/>
      <c r="E88" s="299"/>
      <c r="F88" s="299"/>
      <c r="G88" s="85"/>
      <c r="H88" s="300">
        <v>84781.53</v>
      </c>
      <c r="I88" s="300"/>
      <c r="J88" s="86">
        <f t="shared" si="1"/>
        <v>3.191979533748983</v>
      </c>
    </row>
    <row r="89" spans="1:10" ht="15">
      <c r="A89" s="299" t="s">
        <v>93</v>
      </c>
      <c r="B89" s="299"/>
      <c r="C89" s="299"/>
      <c r="D89" s="299"/>
      <c r="E89" s="299"/>
      <c r="F89" s="299"/>
      <c r="G89" s="85"/>
      <c r="H89" s="300">
        <v>42655.06</v>
      </c>
      <c r="I89" s="300"/>
      <c r="J89" s="86">
        <f t="shared" si="1"/>
        <v>1.6059403331224962</v>
      </c>
    </row>
    <row r="90" spans="1:10" ht="15">
      <c r="A90" s="299" t="s">
        <v>92</v>
      </c>
      <c r="B90" s="299"/>
      <c r="C90" s="299"/>
      <c r="D90" s="299"/>
      <c r="E90" s="299"/>
      <c r="F90" s="299"/>
      <c r="G90" s="85"/>
      <c r="H90" s="300">
        <v>7153.56</v>
      </c>
      <c r="I90" s="300"/>
      <c r="J90" s="86">
        <f t="shared" si="1"/>
        <v>0.26932773109243696</v>
      </c>
    </row>
    <row r="91" spans="1:10" ht="15">
      <c r="A91" s="299" t="s">
        <v>74</v>
      </c>
      <c r="B91" s="299"/>
      <c r="C91" s="299"/>
      <c r="D91" s="299"/>
      <c r="E91" s="299"/>
      <c r="F91" s="299"/>
      <c r="G91" s="85"/>
      <c r="H91" s="300">
        <v>34972.91</v>
      </c>
      <c r="I91" s="300"/>
      <c r="J91" s="86">
        <f t="shared" si="1"/>
        <v>1.3167114695340503</v>
      </c>
    </row>
    <row r="92" spans="1:10" ht="15">
      <c r="A92" s="301" t="s">
        <v>94</v>
      </c>
      <c r="B92" s="301"/>
      <c r="C92" s="301"/>
      <c r="D92" s="302">
        <v>537681.41</v>
      </c>
      <c r="E92" s="302"/>
      <c r="F92" s="302"/>
      <c r="G92" s="302"/>
      <c r="H92" s="302"/>
      <c r="I92" s="302"/>
      <c r="J92" s="87"/>
    </row>
    <row r="93" spans="1:11" ht="15">
      <c r="A93" s="82"/>
      <c r="B93" s="82"/>
      <c r="C93" s="82"/>
      <c r="D93" s="297"/>
      <c r="E93" s="297"/>
      <c r="F93" s="82"/>
      <c r="G93" s="82"/>
      <c r="H93" s="82"/>
      <c r="I93" s="82"/>
      <c r="J93" s="82"/>
      <c r="K93" s="82"/>
    </row>
    <row r="94" spans="1:11" ht="1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</row>
    <row r="95" spans="1:11" ht="15">
      <c r="A95" s="298" t="s">
        <v>95</v>
      </c>
      <c r="B95" s="298"/>
      <c r="C95" s="82"/>
      <c r="D95" s="82"/>
      <c r="E95" s="82"/>
      <c r="F95" s="82"/>
      <c r="G95" s="82"/>
      <c r="H95" s="82"/>
      <c r="I95" s="82"/>
      <c r="J95" s="82" t="s">
        <v>96</v>
      </c>
      <c r="K95" s="82"/>
    </row>
    <row r="96" spans="1:11" ht="15">
      <c r="A96" s="82" t="s">
        <v>0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</row>
  </sheetData>
  <sheetProtection/>
  <mergeCells count="218"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  <mergeCell ref="A19:E19"/>
    <mergeCell ref="F19:G19"/>
    <mergeCell ref="H19:I19"/>
    <mergeCell ref="J19:K19"/>
    <mergeCell ref="A20:E20"/>
    <mergeCell ref="F20:G20"/>
    <mergeCell ref="H20:I20"/>
    <mergeCell ref="J20:K20"/>
    <mergeCell ref="D14:E14"/>
    <mergeCell ref="H16:I16"/>
    <mergeCell ref="A18:E18"/>
    <mergeCell ref="F18:G18"/>
    <mergeCell ref="H18:I18"/>
    <mergeCell ref="J18:K18"/>
    <mergeCell ref="A25:C25"/>
    <mergeCell ref="D25:G25"/>
    <mergeCell ref="H25:I25"/>
    <mergeCell ref="A22:C22"/>
    <mergeCell ref="D22:G22"/>
    <mergeCell ref="H22:I22"/>
    <mergeCell ref="A23:F23"/>
    <mergeCell ref="H23:I23"/>
    <mergeCell ref="A24:F24"/>
    <mergeCell ref="H24:I24"/>
    <mergeCell ref="A28:C28"/>
    <mergeCell ref="D28:G28"/>
    <mergeCell ref="H28:I28"/>
    <mergeCell ref="A29:C29"/>
    <mergeCell ref="D29:G29"/>
    <mergeCell ref="H29:I29"/>
    <mergeCell ref="A26:C26"/>
    <mergeCell ref="D26:G26"/>
    <mergeCell ref="H26:I26"/>
    <mergeCell ref="A27:C27"/>
    <mergeCell ref="D27:G27"/>
    <mergeCell ref="H27:I27"/>
    <mergeCell ref="A32:C32"/>
    <mergeCell ref="D32:G32"/>
    <mergeCell ref="H32:I32"/>
    <mergeCell ref="A33:F33"/>
    <mergeCell ref="H33:I33"/>
    <mergeCell ref="A34:C34"/>
    <mergeCell ref="D34:G34"/>
    <mergeCell ref="H34:I34"/>
    <mergeCell ref="A30:C30"/>
    <mergeCell ref="D30:G30"/>
    <mergeCell ref="H30:I30"/>
    <mergeCell ref="A31:C31"/>
    <mergeCell ref="D31:G31"/>
    <mergeCell ref="H31:I31"/>
    <mergeCell ref="A37:F37"/>
    <mergeCell ref="H37:I37"/>
    <mergeCell ref="A38:C38"/>
    <mergeCell ref="D38:G38"/>
    <mergeCell ref="H38:I38"/>
    <mergeCell ref="A35:C35"/>
    <mergeCell ref="D35:G35"/>
    <mergeCell ref="H35:I35"/>
    <mergeCell ref="A36:C36"/>
    <mergeCell ref="D36:G36"/>
    <mergeCell ref="H36:I36"/>
    <mergeCell ref="A41:C41"/>
    <mergeCell ref="D41:G41"/>
    <mergeCell ref="H41:I41"/>
    <mergeCell ref="A42:C42"/>
    <mergeCell ref="D42:G42"/>
    <mergeCell ref="H42:I42"/>
    <mergeCell ref="A39:C39"/>
    <mergeCell ref="D39:G39"/>
    <mergeCell ref="H39:I39"/>
    <mergeCell ref="A40:C40"/>
    <mergeCell ref="D40:G40"/>
    <mergeCell ref="H40:I40"/>
    <mergeCell ref="A44:F44"/>
    <mergeCell ref="H44:I44"/>
    <mergeCell ref="A45:C45"/>
    <mergeCell ref="D45:G45"/>
    <mergeCell ref="H45:I45"/>
    <mergeCell ref="A46:F46"/>
    <mergeCell ref="H46:I46"/>
    <mergeCell ref="A43:C43"/>
    <mergeCell ref="D43:G43"/>
    <mergeCell ref="H43:I43"/>
    <mergeCell ref="A51:F51"/>
    <mergeCell ref="H51:I51"/>
    <mergeCell ref="A49:F49"/>
    <mergeCell ref="H49:I49"/>
    <mergeCell ref="A50:F50"/>
    <mergeCell ref="H50:I50"/>
    <mergeCell ref="A47:C47"/>
    <mergeCell ref="D47:G47"/>
    <mergeCell ref="H47:I47"/>
    <mergeCell ref="A48:C48"/>
    <mergeCell ref="D48:G48"/>
    <mergeCell ref="H48:I48"/>
    <mergeCell ref="A55:C55"/>
    <mergeCell ref="D55:G55"/>
    <mergeCell ref="H55:I55"/>
    <mergeCell ref="A56:C56"/>
    <mergeCell ref="D56:G56"/>
    <mergeCell ref="H56:I56"/>
    <mergeCell ref="A54:F54"/>
    <mergeCell ref="H54:I54"/>
    <mergeCell ref="A52:F52"/>
    <mergeCell ref="H52:I52"/>
    <mergeCell ref="A53:F53"/>
    <mergeCell ref="H53:I53"/>
    <mergeCell ref="A60:C60"/>
    <mergeCell ref="D60:G60"/>
    <mergeCell ref="H60:I60"/>
    <mergeCell ref="A59:C59"/>
    <mergeCell ref="D59:G59"/>
    <mergeCell ref="H59:I59"/>
    <mergeCell ref="A57:C57"/>
    <mergeCell ref="D57:G57"/>
    <mergeCell ref="H57:I57"/>
    <mergeCell ref="A58:C58"/>
    <mergeCell ref="D58:G58"/>
    <mergeCell ref="H58:I58"/>
    <mergeCell ref="A63:C63"/>
    <mergeCell ref="D63:G63"/>
    <mergeCell ref="H63:I63"/>
    <mergeCell ref="A64:C64"/>
    <mergeCell ref="D64:G64"/>
    <mergeCell ref="H64:I64"/>
    <mergeCell ref="A61:C61"/>
    <mergeCell ref="D61:G61"/>
    <mergeCell ref="H61:I61"/>
    <mergeCell ref="A62:F62"/>
    <mergeCell ref="H62:I62"/>
    <mergeCell ref="A67:C67"/>
    <mergeCell ref="D67:G67"/>
    <mergeCell ref="H67:I67"/>
    <mergeCell ref="A68:C68"/>
    <mergeCell ref="D68:G68"/>
    <mergeCell ref="H68:I68"/>
    <mergeCell ref="A65:C65"/>
    <mergeCell ref="D65:G65"/>
    <mergeCell ref="H65:I65"/>
    <mergeCell ref="A66:F66"/>
    <mergeCell ref="H66:I66"/>
    <mergeCell ref="A71:F71"/>
    <mergeCell ref="H71:I71"/>
    <mergeCell ref="A72:F72"/>
    <mergeCell ref="H72:I72"/>
    <mergeCell ref="A69:C69"/>
    <mergeCell ref="D69:G69"/>
    <mergeCell ref="H69:I69"/>
    <mergeCell ref="A70:C70"/>
    <mergeCell ref="D70:G70"/>
    <mergeCell ref="H70:I70"/>
    <mergeCell ref="A77:F77"/>
    <mergeCell ref="H77:I77"/>
    <mergeCell ref="A75:C75"/>
    <mergeCell ref="D75:G75"/>
    <mergeCell ref="H75:I75"/>
    <mergeCell ref="A76:C76"/>
    <mergeCell ref="D76:G76"/>
    <mergeCell ref="H76:I76"/>
    <mergeCell ref="A73:F73"/>
    <mergeCell ref="H73:I73"/>
    <mergeCell ref="A74:C74"/>
    <mergeCell ref="D74:G74"/>
    <mergeCell ref="H74:I74"/>
    <mergeCell ref="A80:C80"/>
    <mergeCell ref="D80:G80"/>
    <mergeCell ref="H80:I80"/>
    <mergeCell ref="A81:C81"/>
    <mergeCell ref="D81:G81"/>
    <mergeCell ref="H81:I81"/>
    <mergeCell ref="A78:C78"/>
    <mergeCell ref="D78:G78"/>
    <mergeCell ref="H78:I78"/>
    <mergeCell ref="A79:C79"/>
    <mergeCell ref="D79:G79"/>
    <mergeCell ref="H79:I79"/>
    <mergeCell ref="A86:F86"/>
    <mergeCell ref="H86:I86"/>
    <mergeCell ref="A87:F87"/>
    <mergeCell ref="H87:I87"/>
    <mergeCell ref="A85:F85"/>
    <mergeCell ref="H85:I85"/>
    <mergeCell ref="A84:F84"/>
    <mergeCell ref="H84:I84"/>
    <mergeCell ref="A82:C82"/>
    <mergeCell ref="D82:G82"/>
    <mergeCell ref="H82:I82"/>
    <mergeCell ref="A83:C83"/>
    <mergeCell ref="D83:G83"/>
    <mergeCell ref="H83:I83"/>
    <mergeCell ref="D93:E93"/>
    <mergeCell ref="A95:B95"/>
    <mergeCell ref="A91:F91"/>
    <mergeCell ref="H91:I91"/>
    <mergeCell ref="A92:C92"/>
    <mergeCell ref="D92:I92"/>
    <mergeCell ref="A90:F90"/>
    <mergeCell ref="H90:I90"/>
    <mergeCell ref="A88:F88"/>
    <mergeCell ref="H88:I88"/>
    <mergeCell ref="A89:F89"/>
    <mergeCell ref="H89:I89"/>
  </mergeCells>
  <printOptions/>
  <pageMargins left="0.11811023622047245" right="0.1968503937007874" top="0.15748031496062992" bottom="0.1968503937007874" header="0.31496062992125984" footer="0.3149606299212598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C21" sqref="C21"/>
    </sheetView>
  </sheetViews>
  <sheetFormatPr defaultColWidth="9.140625" defaultRowHeight="15"/>
  <cols>
    <col min="11" max="11" width="8.00390625" style="0" customWidth="1"/>
  </cols>
  <sheetData>
    <row r="1" spans="1:11" ht="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">
      <c r="A3" s="128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5">
      <c r="A4" s="128" t="s">
        <v>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ht="15">
      <c r="A5" s="8" t="s">
        <v>3</v>
      </c>
      <c r="B5" s="8"/>
      <c r="C5" s="8"/>
      <c r="D5" s="8"/>
      <c r="E5" s="8"/>
      <c r="F5" s="6"/>
      <c r="G5" s="6"/>
      <c r="H5" s="6"/>
      <c r="I5" s="6"/>
      <c r="J5" s="6"/>
      <c r="K5" s="6"/>
    </row>
    <row r="6" spans="1:1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">
      <c r="A7" s="7" t="s">
        <v>105</v>
      </c>
      <c r="B7" s="7"/>
      <c r="C7" s="7"/>
      <c r="D7" s="7"/>
      <c r="E7" s="7"/>
      <c r="F7" s="7" t="s">
        <v>106</v>
      </c>
      <c r="G7" s="7"/>
      <c r="H7" s="7"/>
      <c r="I7" s="113" t="s">
        <v>107</v>
      </c>
      <c r="J7" s="113"/>
      <c r="K7" s="113"/>
    </row>
    <row r="8" spans="1:11" ht="15">
      <c r="A8" s="9" t="s">
        <v>7</v>
      </c>
      <c r="B8" s="7"/>
      <c r="C8" s="7"/>
      <c r="D8" s="7"/>
      <c r="E8" s="7" t="s">
        <v>8</v>
      </c>
      <c r="F8" s="7"/>
      <c r="G8" s="7"/>
      <c r="H8" s="127">
        <v>299380.91</v>
      </c>
      <c r="I8" s="127"/>
      <c r="J8" s="7" t="s">
        <v>9</v>
      </c>
      <c r="K8" s="7"/>
    </row>
    <row r="9" spans="1:11" ht="1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5">
      <c r="A10" s="126" t="s">
        <v>10</v>
      </c>
      <c r="B10" s="126"/>
      <c r="C10" s="126"/>
      <c r="D10" s="126"/>
      <c r="E10" s="126"/>
      <c r="F10" s="125" t="s">
        <v>11</v>
      </c>
      <c r="G10" s="125"/>
      <c r="H10" s="125" t="s">
        <v>12</v>
      </c>
      <c r="I10" s="125"/>
      <c r="J10" s="125" t="s">
        <v>13</v>
      </c>
      <c r="K10" s="125"/>
    </row>
    <row r="11" spans="1:11" ht="15">
      <c r="A11" s="126" t="s">
        <v>14</v>
      </c>
      <c r="B11" s="126"/>
      <c r="C11" s="126"/>
      <c r="D11" s="126"/>
      <c r="E11" s="126"/>
      <c r="F11" s="115">
        <v>81804.72</v>
      </c>
      <c r="G11" s="115"/>
      <c r="H11" s="119">
        <v>81710.8</v>
      </c>
      <c r="I11" s="119"/>
      <c r="J11" s="115">
        <v>93.92</v>
      </c>
      <c r="K11" s="115"/>
    </row>
    <row r="12" spans="1:11" ht="15">
      <c r="A12" s="126" t="s">
        <v>15</v>
      </c>
      <c r="B12" s="126"/>
      <c r="C12" s="126"/>
      <c r="D12" s="126"/>
      <c r="E12" s="126"/>
      <c r="F12" s="115">
        <v>81804.72</v>
      </c>
      <c r="G12" s="115"/>
      <c r="H12" s="119">
        <v>81710.8</v>
      </c>
      <c r="I12" s="119"/>
      <c r="J12" s="115">
        <v>93.92</v>
      </c>
      <c r="K12" s="115"/>
    </row>
    <row r="13" spans="1:11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5">
      <c r="A14" s="7" t="s">
        <v>16</v>
      </c>
      <c r="B14" s="7"/>
      <c r="C14" s="7"/>
      <c r="D14" s="127">
        <v>381091.71</v>
      </c>
      <c r="E14" s="127"/>
      <c r="F14" s="7" t="s">
        <v>9</v>
      </c>
      <c r="G14" s="7"/>
      <c r="H14" s="7"/>
      <c r="I14" s="7"/>
      <c r="J14" s="7"/>
      <c r="K14" s="7"/>
    </row>
    <row r="15" spans="1:11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5">
      <c r="A16" s="9" t="s">
        <v>17</v>
      </c>
      <c r="B16" s="7"/>
      <c r="C16" s="7"/>
      <c r="D16" s="7"/>
      <c r="E16" s="7"/>
      <c r="F16" s="7"/>
      <c r="G16" s="7"/>
      <c r="H16" s="127"/>
      <c r="I16" s="127"/>
      <c r="J16" s="7"/>
      <c r="K16" s="7"/>
    </row>
    <row r="17" spans="1:11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5">
      <c r="A18" s="126" t="s">
        <v>10</v>
      </c>
      <c r="B18" s="126"/>
      <c r="C18" s="126"/>
      <c r="D18" s="126"/>
      <c r="E18" s="126"/>
      <c r="F18" s="125" t="s">
        <v>11</v>
      </c>
      <c r="G18" s="125"/>
      <c r="H18" s="125" t="s">
        <v>12</v>
      </c>
      <c r="I18" s="125"/>
      <c r="J18" s="125" t="s">
        <v>13</v>
      </c>
      <c r="K18" s="125"/>
    </row>
    <row r="19" spans="1:11" ht="15">
      <c r="A19" s="126" t="s">
        <v>14</v>
      </c>
      <c r="B19" s="126"/>
      <c r="C19" s="126"/>
      <c r="D19" s="126"/>
      <c r="E19" s="126"/>
      <c r="F19" s="115">
        <v>440967.24</v>
      </c>
      <c r="G19" s="115"/>
      <c r="H19" s="115">
        <v>430579.55</v>
      </c>
      <c r="I19" s="115"/>
      <c r="J19" s="115">
        <v>10387.69</v>
      </c>
      <c r="K19" s="115"/>
    </row>
    <row r="20" spans="1:11" ht="15">
      <c r="A20" s="126" t="s">
        <v>15</v>
      </c>
      <c r="B20" s="126"/>
      <c r="C20" s="126"/>
      <c r="D20" s="126"/>
      <c r="E20" s="126"/>
      <c r="F20" s="115">
        <v>440967.24</v>
      </c>
      <c r="G20" s="115"/>
      <c r="H20" s="115">
        <v>430579.55</v>
      </c>
      <c r="I20" s="115"/>
      <c r="J20" s="115">
        <v>10387.69</v>
      </c>
      <c r="K20" s="115"/>
    </row>
    <row r="21" spans="1:11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0" ht="32.25">
      <c r="A22" s="125" t="s">
        <v>18</v>
      </c>
      <c r="B22" s="125"/>
      <c r="C22" s="125"/>
      <c r="D22" s="125" t="s">
        <v>19</v>
      </c>
      <c r="E22" s="125"/>
      <c r="F22" s="125"/>
      <c r="G22" s="125"/>
      <c r="H22" s="125" t="s">
        <v>20</v>
      </c>
      <c r="I22" s="125"/>
      <c r="J22" s="88" t="s">
        <v>253</v>
      </c>
    </row>
    <row r="23" spans="1:10" ht="15">
      <c r="A23" s="114" t="s">
        <v>21</v>
      </c>
      <c r="B23" s="114"/>
      <c r="C23" s="114"/>
      <c r="D23" s="114"/>
      <c r="E23" s="114"/>
      <c r="F23" s="114"/>
      <c r="G23" s="10"/>
      <c r="H23" s="119">
        <v>179780.5</v>
      </c>
      <c r="I23" s="119"/>
      <c r="J23" s="86">
        <f>H23/12/2482.77</f>
        <v>6.034271532736957</v>
      </c>
    </row>
    <row r="24" spans="1:10" ht="15">
      <c r="A24" s="114" t="s">
        <v>22</v>
      </c>
      <c r="B24" s="114"/>
      <c r="C24" s="114"/>
      <c r="D24" s="114"/>
      <c r="E24" s="114"/>
      <c r="F24" s="114"/>
      <c r="G24" s="10"/>
      <c r="H24" s="115">
        <v>27725.71</v>
      </c>
      <c r="I24" s="115"/>
      <c r="J24" s="86">
        <f aca="true" t="shared" si="0" ref="J24:J66">H24/12/2482.77</f>
        <v>0.930604056490667</v>
      </c>
    </row>
    <row r="25" spans="1:10" ht="27.75" customHeight="1">
      <c r="A25" s="116"/>
      <c r="B25" s="116"/>
      <c r="C25" s="116"/>
      <c r="D25" s="117" t="s">
        <v>23</v>
      </c>
      <c r="E25" s="117"/>
      <c r="F25" s="117"/>
      <c r="G25" s="117"/>
      <c r="H25" s="115">
        <v>13142.25</v>
      </c>
      <c r="I25" s="115"/>
      <c r="J25" s="86">
        <f t="shared" si="0"/>
        <v>0.4411151657221571</v>
      </c>
    </row>
    <row r="26" spans="1:10" ht="39.75" customHeight="1">
      <c r="A26" s="116"/>
      <c r="B26" s="116"/>
      <c r="C26" s="116"/>
      <c r="D26" s="117" t="s">
        <v>256</v>
      </c>
      <c r="E26" s="117"/>
      <c r="F26" s="117"/>
      <c r="G26" s="117"/>
      <c r="H26" s="115">
        <v>7623.97</v>
      </c>
      <c r="I26" s="115"/>
      <c r="J26" s="86">
        <f t="shared" si="0"/>
        <v>0.2558959683471821</v>
      </c>
    </row>
    <row r="27" spans="1:10" ht="15">
      <c r="A27" s="116"/>
      <c r="B27" s="116"/>
      <c r="C27" s="116"/>
      <c r="D27" s="117" t="s">
        <v>24</v>
      </c>
      <c r="E27" s="117"/>
      <c r="F27" s="117"/>
      <c r="G27" s="117"/>
      <c r="H27" s="115">
        <v>6959.49</v>
      </c>
      <c r="I27" s="115"/>
      <c r="J27" s="86">
        <f t="shared" si="0"/>
        <v>0.2335929224213278</v>
      </c>
    </row>
    <row r="28" spans="1:10" ht="15">
      <c r="A28" s="114" t="s">
        <v>25</v>
      </c>
      <c r="B28" s="114"/>
      <c r="C28" s="114"/>
      <c r="D28" s="114"/>
      <c r="E28" s="114"/>
      <c r="F28" s="114"/>
      <c r="G28" s="10"/>
      <c r="H28" s="115">
        <v>4198.03</v>
      </c>
      <c r="I28" s="115"/>
      <c r="J28" s="86">
        <f t="shared" si="0"/>
        <v>0.14090545372037414</v>
      </c>
    </row>
    <row r="29" spans="1:10" ht="24.75" customHeight="1">
      <c r="A29" s="116"/>
      <c r="B29" s="116"/>
      <c r="C29" s="116"/>
      <c r="D29" s="117" t="s">
        <v>26</v>
      </c>
      <c r="E29" s="117"/>
      <c r="F29" s="117"/>
      <c r="G29" s="117"/>
      <c r="H29" s="115">
        <v>111.21</v>
      </c>
      <c r="I29" s="115"/>
      <c r="J29" s="86">
        <f t="shared" si="0"/>
        <v>0.0037327259472282976</v>
      </c>
    </row>
    <row r="30" spans="1:10" ht="27.75" customHeight="1">
      <c r="A30" s="116"/>
      <c r="B30" s="116"/>
      <c r="C30" s="116"/>
      <c r="D30" s="117" t="s">
        <v>27</v>
      </c>
      <c r="E30" s="117"/>
      <c r="F30" s="117"/>
      <c r="G30" s="117"/>
      <c r="H30" s="119">
        <v>1201.2</v>
      </c>
      <c r="I30" s="119"/>
      <c r="J30" s="86">
        <f t="shared" si="0"/>
        <v>0.040317870765314553</v>
      </c>
    </row>
    <row r="31" spans="1:10" ht="15">
      <c r="A31" s="116"/>
      <c r="B31" s="116"/>
      <c r="C31" s="116"/>
      <c r="D31" s="117" t="s">
        <v>28</v>
      </c>
      <c r="E31" s="117"/>
      <c r="F31" s="117"/>
      <c r="G31" s="117"/>
      <c r="H31" s="115">
        <v>2885.62</v>
      </c>
      <c r="I31" s="115"/>
      <c r="J31" s="86">
        <f t="shared" si="0"/>
        <v>0.09685485700783131</v>
      </c>
    </row>
    <row r="32" spans="1:10" ht="15">
      <c r="A32" s="114" t="s">
        <v>29</v>
      </c>
      <c r="B32" s="114"/>
      <c r="C32" s="114"/>
      <c r="D32" s="114"/>
      <c r="E32" s="114"/>
      <c r="F32" s="114"/>
      <c r="G32" s="10"/>
      <c r="H32" s="115">
        <v>40880.38</v>
      </c>
      <c r="I32" s="115"/>
      <c r="J32" s="86">
        <f t="shared" si="0"/>
        <v>1.3721360953021557</v>
      </c>
    </row>
    <row r="33" spans="1:10" ht="25.5" customHeight="1">
      <c r="A33" s="116"/>
      <c r="B33" s="116"/>
      <c r="C33" s="116"/>
      <c r="D33" s="117" t="s">
        <v>30</v>
      </c>
      <c r="E33" s="117"/>
      <c r="F33" s="117"/>
      <c r="G33" s="117"/>
      <c r="H33" s="115">
        <v>8913.22</v>
      </c>
      <c r="I33" s="115"/>
      <c r="J33" s="86">
        <f t="shared" si="0"/>
        <v>0.2991692075115026</v>
      </c>
    </row>
    <row r="34" spans="1:10" ht="27" customHeight="1">
      <c r="A34" s="116"/>
      <c r="B34" s="116"/>
      <c r="C34" s="116"/>
      <c r="D34" s="117" t="s">
        <v>31</v>
      </c>
      <c r="E34" s="117"/>
      <c r="F34" s="117"/>
      <c r="G34" s="117"/>
      <c r="H34" s="115">
        <v>4575.36</v>
      </c>
      <c r="I34" s="115"/>
      <c r="J34" s="86">
        <f t="shared" si="0"/>
        <v>0.15357040724674456</v>
      </c>
    </row>
    <row r="35" spans="1:10" ht="27" customHeight="1">
      <c r="A35" s="116"/>
      <c r="B35" s="116"/>
      <c r="C35" s="116"/>
      <c r="D35" s="117" t="s">
        <v>32</v>
      </c>
      <c r="E35" s="117"/>
      <c r="F35" s="117"/>
      <c r="G35" s="117"/>
      <c r="H35" s="119">
        <v>2943.3</v>
      </c>
      <c r="I35" s="119"/>
      <c r="J35" s="86">
        <f t="shared" si="0"/>
        <v>0.09879086665297229</v>
      </c>
    </row>
    <row r="36" spans="1:10" ht="15">
      <c r="A36" s="116"/>
      <c r="B36" s="116"/>
      <c r="C36" s="116"/>
      <c r="D36" s="117" t="s">
        <v>33</v>
      </c>
      <c r="E36" s="117"/>
      <c r="F36" s="117"/>
      <c r="G36" s="117"/>
      <c r="H36" s="115">
        <v>4832.36</v>
      </c>
      <c r="I36" s="115"/>
      <c r="J36" s="86">
        <f t="shared" si="0"/>
        <v>0.1621965251177784</v>
      </c>
    </row>
    <row r="37" spans="1:10" ht="30.75" customHeight="1">
      <c r="A37" s="116"/>
      <c r="B37" s="116"/>
      <c r="C37" s="116"/>
      <c r="D37" s="117" t="s">
        <v>254</v>
      </c>
      <c r="E37" s="117"/>
      <c r="F37" s="117"/>
      <c r="G37" s="117"/>
      <c r="H37" s="115">
        <v>6543.32</v>
      </c>
      <c r="I37" s="115"/>
      <c r="J37" s="86">
        <f t="shared" si="0"/>
        <v>0.21962431746261904</v>
      </c>
    </row>
    <row r="38" spans="1:10" ht="27" customHeight="1">
      <c r="A38" s="116"/>
      <c r="B38" s="116"/>
      <c r="C38" s="116"/>
      <c r="D38" s="117" t="s">
        <v>35</v>
      </c>
      <c r="E38" s="117"/>
      <c r="F38" s="117"/>
      <c r="G38" s="117"/>
      <c r="H38" s="115">
        <v>13072.82</v>
      </c>
      <c r="I38" s="115"/>
      <c r="J38" s="86">
        <f t="shared" si="0"/>
        <v>0.4387847713105389</v>
      </c>
    </row>
    <row r="39" spans="1:10" ht="15">
      <c r="A39" s="114" t="s">
        <v>36</v>
      </c>
      <c r="B39" s="114"/>
      <c r="C39" s="114"/>
      <c r="D39" s="114"/>
      <c r="E39" s="114"/>
      <c r="F39" s="114"/>
      <c r="G39" s="10"/>
      <c r="H39" s="115">
        <v>10290.78</v>
      </c>
      <c r="I39" s="115"/>
      <c r="J39" s="86">
        <f t="shared" si="0"/>
        <v>0.345406541886683</v>
      </c>
    </row>
    <row r="40" spans="1:10" ht="15">
      <c r="A40" s="116"/>
      <c r="B40" s="116"/>
      <c r="C40" s="116"/>
      <c r="D40" s="117" t="s">
        <v>37</v>
      </c>
      <c r="E40" s="117"/>
      <c r="F40" s="117"/>
      <c r="G40" s="117"/>
      <c r="H40" s="115">
        <v>10290.78</v>
      </c>
      <c r="I40" s="115"/>
      <c r="J40" s="86">
        <f t="shared" si="0"/>
        <v>0.345406541886683</v>
      </c>
    </row>
    <row r="41" spans="1:10" ht="15">
      <c r="A41" s="114" t="s">
        <v>97</v>
      </c>
      <c r="B41" s="114"/>
      <c r="C41" s="114"/>
      <c r="D41" s="114"/>
      <c r="E41" s="114"/>
      <c r="F41" s="114"/>
      <c r="G41" s="10"/>
      <c r="H41" s="119">
        <v>96685.6</v>
      </c>
      <c r="I41" s="119"/>
      <c r="J41" s="86">
        <f t="shared" si="0"/>
        <v>3.245219385337077</v>
      </c>
    </row>
    <row r="42" spans="1:10" ht="15">
      <c r="A42" s="116"/>
      <c r="B42" s="116"/>
      <c r="C42" s="116"/>
      <c r="D42" s="117" t="s">
        <v>39</v>
      </c>
      <c r="E42" s="117"/>
      <c r="F42" s="117"/>
      <c r="G42" s="117"/>
      <c r="H42" s="115">
        <v>4326.61</v>
      </c>
      <c r="I42" s="115"/>
      <c r="J42" s="86">
        <f t="shared" si="0"/>
        <v>0.1452211978287692</v>
      </c>
    </row>
    <row r="43" spans="1:10" ht="15">
      <c r="A43" s="116"/>
      <c r="B43" s="116"/>
      <c r="C43" s="116"/>
      <c r="D43" s="117" t="s">
        <v>38</v>
      </c>
      <c r="E43" s="117"/>
      <c r="F43" s="117"/>
      <c r="G43" s="117"/>
      <c r="H43" s="115">
        <v>92358.99</v>
      </c>
      <c r="I43" s="115"/>
      <c r="J43" s="86">
        <f t="shared" si="0"/>
        <v>3.0999981875083074</v>
      </c>
    </row>
    <row r="44" spans="1:10" ht="15">
      <c r="A44" s="114" t="s">
        <v>40</v>
      </c>
      <c r="B44" s="114"/>
      <c r="C44" s="114"/>
      <c r="D44" s="114"/>
      <c r="E44" s="114"/>
      <c r="F44" s="114"/>
      <c r="G44" s="10"/>
      <c r="H44" s="115">
        <v>61204.84</v>
      </c>
      <c r="I44" s="115"/>
      <c r="J44" s="86">
        <f t="shared" si="0"/>
        <v>2.05431970473839</v>
      </c>
    </row>
    <row r="45" spans="1:10" ht="15">
      <c r="A45" s="114" t="s">
        <v>75</v>
      </c>
      <c r="B45" s="114"/>
      <c r="C45" s="114"/>
      <c r="D45" s="114"/>
      <c r="E45" s="114"/>
      <c r="F45" s="114"/>
      <c r="G45" s="10"/>
      <c r="H45" s="115">
        <v>2224.46</v>
      </c>
      <c r="I45" s="115"/>
      <c r="J45" s="86">
        <f t="shared" si="0"/>
        <v>0.07466324575641992</v>
      </c>
    </row>
    <row r="46" spans="1:10" ht="15">
      <c r="A46" s="114" t="s">
        <v>41</v>
      </c>
      <c r="B46" s="114"/>
      <c r="C46" s="114"/>
      <c r="D46" s="114"/>
      <c r="E46" s="114"/>
      <c r="F46" s="114"/>
      <c r="G46" s="10"/>
      <c r="H46" s="115">
        <v>4370.38</v>
      </c>
      <c r="I46" s="115"/>
      <c r="J46" s="86">
        <f t="shared" si="0"/>
        <v>0.1466903230397231</v>
      </c>
    </row>
    <row r="47" spans="1:10" ht="27" customHeight="1">
      <c r="A47" s="114" t="s">
        <v>110</v>
      </c>
      <c r="B47" s="114"/>
      <c r="C47" s="114"/>
      <c r="D47" s="114"/>
      <c r="E47" s="114"/>
      <c r="F47" s="114"/>
      <c r="G47" s="10"/>
      <c r="H47" s="118">
        <v>54610</v>
      </c>
      <c r="I47" s="118"/>
      <c r="J47" s="86">
        <f t="shared" si="0"/>
        <v>1.832966135942247</v>
      </c>
    </row>
    <row r="48" spans="1:10" ht="15">
      <c r="A48" s="114" t="s">
        <v>98</v>
      </c>
      <c r="B48" s="114"/>
      <c r="C48" s="114"/>
      <c r="D48" s="114"/>
      <c r="E48" s="114"/>
      <c r="F48" s="114"/>
      <c r="G48" s="10"/>
      <c r="H48" s="115">
        <v>41626.28</v>
      </c>
      <c r="I48" s="115"/>
      <c r="J48" s="86">
        <f t="shared" si="0"/>
        <v>1.3971719759247399</v>
      </c>
    </row>
    <row r="49" spans="1:10" ht="25.5" customHeight="1">
      <c r="A49" s="124" t="s">
        <v>66</v>
      </c>
      <c r="B49" s="124"/>
      <c r="C49" s="124"/>
      <c r="D49" s="124"/>
      <c r="E49" s="124"/>
      <c r="F49" s="124"/>
      <c r="G49" s="10"/>
      <c r="H49" s="115">
        <v>41626.28</v>
      </c>
      <c r="I49" s="115"/>
      <c r="J49" s="86">
        <f t="shared" si="0"/>
        <v>1.3971719759247399</v>
      </c>
    </row>
    <row r="50" spans="1:10" ht="15">
      <c r="A50" s="114" t="s">
        <v>85</v>
      </c>
      <c r="B50" s="114"/>
      <c r="C50" s="114"/>
      <c r="D50" s="114"/>
      <c r="E50" s="114"/>
      <c r="F50" s="114"/>
      <c r="G50" s="10"/>
      <c r="H50" s="115">
        <v>15883.58</v>
      </c>
      <c r="I50" s="115"/>
      <c r="J50" s="86">
        <f t="shared" si="0"/>
        <v>0.5331269777976481</v>
      </c>
    </row>
    <row r="51" spans="1:10" ht="15">
      <c r="A51" s="116"/>
      <c r="B51" s="116"/>
      <c r="C51" s="116"/>
      <c r="D51" s="117" t="s">
        <v>111</v>
      </c>
      <c r="E51" s="117"/>
      <c r="F51" s="117"/>
      <c r="G51" s="117"/>
      <c r="H51" s="119">
        <v>559.2</v>
      </c>
      <c r="I51" s="119"/>
      <c r="J51" s="86">
        <f t="shared" si="0"/>
        <v>0.018769358418218363</v>
      </c>
    </row>
    <row r="52" spans="1:10" ht="15">
      <c r="A52" s="116"/>
      <c r="B52" s="116"/>
      <c r="C52" s="116"/>
      <c r="D52" s="117" t="s">
        <v>64</v>
      </c>
      <c r="E52" s="117"/>
      <c r="F52" s="117"/>
      <c r="G52" s="117"/>
      <c r="H52" s="115">
        <v>1062.37</v>
      </c>
      <c r="I52" s="115"/>
      <c r="J52" s="86">
        <f t="shared" si="0"/>
        <v>0.035658088881907433</v>
      </c>
    </row>
    <row r="53" spans="1:10" ht="15">
      <c r="A53" s="116"/>
      <c r="B53" s="116"/>
      <c r="C53" s="116"/>
      <c r="D53" s="117" t="s">
        <v>65</v>
      </c>
      <c r="E53" s="117"/>
      <c r="F53" s="117"/>
      <c r="G53" s="117"/>
      <c r="H53" s="123">
        <v>1659</v>
      </c>
      <c r="I53" s="123"/>
      <c r="J53" s="86">
        <f t="shared" si="0"/>
        <v>0.05568377256048688</v>
      </c>
    </row>
    <row r="54" spans="1:10" ht="15">
      <c r="A54" s="116"/>
      <c r="B54" s="116"/>
      <c r="C54" s="116"/>
      <c r="D54" s="117" t="s">
        <v>87</v>
      </c>
      <c r="E54" s="117"/>
      <c r="F54" s="117"/>
      <c r="G54" s="117"/>
      <c r="H54" s="115">
        <v>513.22</v>
      </c>
      <c r="I54" s="115"/>
      <c r="J54" s="86">
        <f t="shared" si="0"/>
        <v>0.017226055306505773</v>
      </c>
    </row>
    <row r="55" spans="1:10" ht="27.75" customHeight="1">
      <c r="A55" s="116"/>
      <c r="B55" s="116"/>
      <c r="C55" s="116"/>
      <c r="D55" s="117" t="s">
        <v>49</v>
      </c>
      <c r="E55" s="117"/>
      <c r="F55" s="117"/>
      <c r="G55" s="117"/>
      <c r="H55" s="115">
        <v>12089.83</v>
      </c>
      <c r="I55" s="115"/>
      <c r="J55" s="86">
        <f t="shared" si="0"/>
        <v>0.4057910452169687</v>
      </c>
    </row>
    <row r="56" spans="1:10" ht="29.25" customHeight="1">
      <c r="A56" s="114" t="s">
        <v>99</v>
      </c>
      <c r="B56" s="114"/>
      <c r="C56" s="114"/>
      <c r="D56" s="114"/>
      <c r="E56" s="114"/>
      <c r="F56" s="114"/>
      <c r="G56" s="10"/>
      <c r="H56" s="118">
        <v>74460</v>
      </c>
      <c r="I56" s="118"/>
      <c r="J56" s="86">
        <f t="shared" si="0"/>
        <v>2.499224656331436</v>
      </c>
    </row>
    <row r="57" spans="1:10" ht="26.25" customHeight="1">
      <c r="A57" s="116"/>
      <c r="B57" s="116"/>
      <c r="C57" s="116"/>
      <c r="D57" s="117" t="s">
        <v>52</v>
      </c>
      <c r="E57" s="117"/>
      <c r="F57" s="117"/>
      <c r="G57" s="117"/>
      <c r="H57" s="118">
        <v>6054</v>
      </c>
      <c r="I57" s="118"/>
      <c r="J57" s="86">
        <f t="shared" si="0"/>
        <v>0.20320045755345845</v>
      </c>
    </row>
    <row r="58" spans="1:10" ht="15">
      <c r="A58" s="116"/>
      <c r="B58" s="116"/>
      <c r="C58" s="116"/>
      <c r="D58" s="117" t="s">
        <v>53</v>
      </c>
      <c r="E58" s="117"/>
      <c r="F58" s="117"/>
      <c r="G58" s="117"/>
      <c r="H58" s="118">
        <v>1338</v>
      </c>
      <c r="I58" s="118"/>
      <c r="J58" s="86">
        <f t="shared" si="0"/>
        <v>0.04490951638693878</v>
      </c>
    </row>
    <row r="59" spans="1:10" ht="15">
      <c r="A59" s="116"/>
      <c r="B59" s="116"/>
      <c r="C59" s="116"/>
      <c r="D59" s="117" t="s">
        <v>113</v>
      </c>
      <c r="E59" s="117"/>
      <c r="F59" s="117"/>
      <c r="G59" s="117"/>
      <c r="H59" s="118">
        <v>528</v>
      </c>
      <c r="I59" s="118"/>
      <c r="J59" s="86">
        <f t="shared" si="0"/>
        <v>0.01772214099574266</v>
      </c>
    </row>
    <row r="60" spans="1:10" ht="15">
      <c r="A60" s="116"/>
      <c r="B60" s="116"/>
      <c r="C60" s="116"/>
      <c r="D60" s="117" t="s">
        <v>54</v>
      </c>
      <c r="E60" s="117"/>
      <c r="F60" s="117"/>
      <c r="G60" s="117"/>
      <c r="H60" s="118">
        <v>12953</v>
      </c>
      <c r="I60" s="118"/>
      <c r="J60" s="86">
        <f t="shared" si="0"/>
        <v>0.4347630536323005</v>
      </c>
    </row>
    <row r="61" spans="1:10" ht="15">
      <c r="A61" s="116"/>
      <c r="B61" s="116"/>
      <c r="C61" s="116"/>
      <c r="D61" s="117" t="s">
        <v>55</v>
      </c>
      <c r="E61" s="117"/>
      <c r="F61" s="117"/>
      <c r="G61" s="117"/>
      <c r="H61" s="118">
        <v>884</v>
      </c>
      <c r="I61" s="118"/>
      <c r="J61" s="86">
        <f t="shared" si="0"/>
        <v>0.02967116030347824</v>
      </c>
    </row>
    <row r="62" spans="1:10" ht="26.25" customHeight="1">
      <c r="A62" s="116"/>
      <c r="B62" s="116"/>
      <c r="C62" s="116"/>
      <c r="D62" s="117" t="s">
        <v>56</v>
      </c>
      <c r="E62" s="117"/>
      <c r="F62" s="117"/>
      <c r="G62" s="117"/>
      <c r="H62" s="118">
        <v>32700</v>
      </c>
      <c r="I62" s="118"/>
      <c r="J62" s="86">
        <f t="shared" si="0"/>
        <v>1.0975644139408807</v>
      </c>
    </row>
    <row r="63" spans="1:10" ht="15">
      <c r="A63" s="116"/>
      <c r="B63" s="116"/>
      <c r="C63" s="116"/>
      <c r="D63" s="117" t="s">
        <v>57</v>
      </c>
      <c r="E63" s="117"/>
      <c r="F63" s="117"/>
      <c r="G63" s="117"/>
      <c r="H63" s="118">
        <v>20003</v>
      </c>
      <c r="I63" s="118"/>
      <c r="J63" s="86">
        <f t="shared" si="0"/>
        <v>0.6713939135186372</v>
      </c>
    </row>
    <row r="64" spans="1:10" ht="25.5" customHeight="1">
      <c r="A64" s="114" t="s">
        <v>100</v>
      </c>
      <c r="B64" s="114"/>
      <c r="C64" s="114"/>
      <c r="D64" s="114"/>
      <c r="E64" s="114"/>
      <c r="F64" s="114"/>
      <c r="G64" s="10"/>
      <c r="H64" s="115">
        <v>21272.96</v>
      </c>
      <c r="I64" s="115"/>
      <c r="J64" s="86">
        <f t="shared" si="0"/>
        <v>0.7140196903727154</v>
      </c>
    </row>
    <row r="65" spans="1:10" ht="15" customHeight="1">
      <c r="A65" s="116"/>
      <c r="B65" s="116"/>
      <c r="C65" s="116"/>
      <c r="D65" s="117" t="s">
        <v>114</v>
      </c>
      <c r="E65" s="117"/>
      <c r="F65" s="117"/>
      <c r="G65" s="117"/>
      <c r="H65" s="119">
        <v>5275.5</v>
      </c>
      <c r="I65" s="119"/>
      <c r="J65" s="86">
        <f t="shared" si="0"/>
        <v>0.17707036898303105</v>
      </c>
    </row>
    <row r="66" spans="1:10" ht="15">
      <c r="A66" s="116"/>
      <c r="B66" s="116"/>
      <c r="C66" s="116"/>
      <c r="D66" s="117" t="s">
        <v>84</v>
      </c>
      <c r="E66" s="117"/>
      <c r="F66" s="117"/>
      <c r="G66" s="117"/>
      <c r="H66" s="115">
        <v>323.67</v>
      </c>
      <c r="I66" s="115"/>
      <c r="J66" s="86">
        <f t="shared" si="0"/>
        <v>0.01086387381835611</v>
      </c>
    </row>
    <row r="67" spans="1:10" ht="40.5" customHeight="1">
      <c r="A67" s="116"/>
      <c r="B67" s="116"/>
      <c r="C67" s="116"/>
      <c r="D67" s="117" t="s">
        <v>116</v>
      </c>
      <c r="E67" s="117"/>
      <c r="F67" s="117"/>
      <c r="G67" s="117"/>
      <c r="H67" s="118">
        <v>6686</v>
      </c>
      <c r="I67" s="118"/>
      <c r="J67" s="86">
        <f aca="true" t="shared" si="1" ref="J67:J99">H67/12/2482.77</f>
        <v>0.22441332329078675</v>
      </c>
    </row>
    <row r="68" spans="1:10" ht="37.5" customHeight="1">
      <c r="A68" s="116"/>
      <c r="B68" s="116"/>
      <c r="C68" s="116"/>
      <c r="D68" s="117" t="s">
        <v>63</v>
      </c>
      <c r="E68" s="117"/>
      <c r="F68" s="117"/>
      <c r="G68" s="117"/>
      <c r="H68" s="118">
        <v>8381.79</v>
      </c>
      <c r="I68" s="118"/>
      <c r="J68" s="86">
        <f t="shared" si="1"/>
        <v>0.2813319397286096</v>
      </c>
    </row>
    <row r="69" spans="1:10" ht="15">
      <c r="A69" s="116"/>
      <c r="B69" s="116"/>
      <c r="C69" s="116"/>
      <c r="D69" s="117" t="s">
        <v>117</v>
      </c>
      <c r="E69" s="117"/>
      <c r="F69" s="117"/>
      <c r="G69" s="117"/>
      <c r="H69" s="118">
        <v>606</v>
      </c>
      <c r="I69" s="118"/>
      <c r="J69" s="86">
        <f t="shared" si="1"/>
        <v>0.020340184551931914</v>
      </c>
    </row>
    <row r="70" spans="1:10" ht="29.25" customHeight="1">
      <c r="A70" s="114" t="s">
        <v>88</v>
      </c>
      <c r="B70" s="114"/>
      <c r="C70" s="114"/>
      <c r="D70" s="114"/>
      <c r="E70" s="114"/>
      <c r="F70" s="114"/>
      <c r="G70" s="10"/>
      <c r="H70" s="115">
        <v>20126.22</v>
      </c>
      <c r="I70" s="115"/>
      <c r="J70" s="86">
        <f t="shared" si="1"/>
        <v>0.6755297510441967</v>
      </c>
    </row>
    <row r="71" spans="1:10" ht="15" customHeight="1">
      <c r="A71" s="120" t="s">
        <v>118</v>
      </c>
      <c r="B71" s="121"/>
      <c r="C71" s="121"/>
      <c r="D71" s="121"/>
      <c r="E71" s="121"/>
      <c r="F71" s="121"/>
      <c r="G71" s="122"/>
      <c r="H71" s="115">
        <v>2257.05</v>
      </c>
      <c r="I71" s="115"/>
      <c r="J71" s="86">
        <f t="shared" si="1"/>
        <v>0.07575711805765335</v>
      </c>
    </row>
    <row r="72" spans="1:10" ht="15">
      <c r="A72" s="120" t="s">
        <v>119</v>
      </c>
      <c r="B72" s="121"/>
      <c r="C72" s="121"/>
      <c r="D72" s="121"/>
      <c r="E72" s="121"/>
      <c r="F72" s="121"/>
      <c r="G72" s="122"/>
      <c r="H72" s="115">
        <v>6035.17</v>
      </c>
      <c r="I72" s="115"/>
      <c r="J72" s="86">
        <f t="shared" si="1"/>
        <v>0.20256843498726557</v>
      </c>
    </row>
    <row r="73" spans="1:10" ht="15">
      <c r="A73" s="116"/>
      <c r="B73" s="116"/>
      <c r="C73" s="116"/>
      <c r="D73" s="117" t="s">
        <v>120</v>
      </c>
      <c r="E73" s="117"/>
      <c r="F73" s="117"/>
      <c r="G73" s="117"/>
      <c r="H73" s="118">
        <v>804</v>
      </c>
      <c r="I73" s="118"/>
      <c r="J73" s="86">
        <f t="shared" si="1"/>
        <v>0.026985987425335412</v>
      </c>
    </row>
    <row r="74" spans="1:10" ht="15">
      <c r="A74" s="116"/>
      <c r="B74" s="116"/>
      <c r="C74" s="116"/>
      <c r="D74" s="117" t="s">
        <v>121</v>
      </c>
      <c r="E74" s="117"/>
      <c r="F74" s="117"/>
      <c r="G74" s="117"/>
      <c r="H74" s="118">
        <v>796</v>
      </c>
      <c r="I74" s="118"/>
      <c r="J74" s="86">
        <f t="shared" si="1"/>
        <v>0.026717470137521127</v>
      </c>
    </row>
    <row r="75" spans="1:10" ht="15">
      <c r="A75" s="116"/>
      <c r="B75" s="116"/>
      <c r="C75" s="116"/>
      <c r="D75" s="117" t="s">
        <v>122</v>
      </c>
      <c r="E75" s="117"/>
      <c r="F75" s="117"/>
      <c r="G75" s="117"/>
      <c r="H75" s="118">
        <v>9719</v>
      </c>
      <c r="I75" s="118"/>
      <c r="J75" s="86">
        <f t="shared" si="1"/>
        <v>0.3262149400333767</v>
      </c>
    </row>
    <row r="76" spans="1:10" ht="30" customHeight="1">
      <c r="A76" s="116"/>
      <c r="B76" s="116"/>
      <c r="C76" s="116"/>
      <c r="D76" s="117" t="s">
        <v>123</v>
      </c>
      <c r="E76" s="117"/>
      <c r="F76" s="117"/>
      <c r="G76" s="117"/>
      <c r="H76" s="118">
        <v>515</v>
      </c>
      <c r="I76" s="118"/>
      <c r="J76" s="86">
        <f t="shared" si="1"/>
        <v>0.01728580040304445</v>
      </c>
    </row>
    <row r="77" spans="1:10" ht="28.5" customHeight="1">
      <c r="A77" s="114" t="s">
        <v>124</v>
      </c>
      <c r="B77" s="114"/>
      <c r="C77" s="114"/>
      <c r="D77" s="114"/>
      <c r="E77" s="114"/>
      <c r="F77" s="114"/>
      <c r="G77" s="10"/>
      <c r="H77" s="118">
        <v>804</v>
      </c>
      <c r="I77" s="118"/>
      <c r="J77" s="86">
        <f t="shared" si="1"/>
        <v>0.026985987425335412</v>
      </c>
    </row>
    <row r="78" spans="1:10" ht="15">
      <c r="A78" s="116"/>
      <c r="B78" s="116"/>
      <c r="C78" s="116"/>
      <c r="D78" s="117" t="s">
        <v>120</v>
      </c>
      <c r="E78" s="117"/>
      <c r="F78" s="117"/>
      <c r="G78" s="117"/>
      <c r="H78" s="118">
        <v>804</v>
      </c>
      <c r="I78" s="118"/>
      <c r="J78" s="86">
        <f t="shared" si="1"/>
        <v>0.026985987425335412</v>
      </c>
    </row>
    <row r="79" spans="1:10" ht="29.25" customHeight="1">
      <c r="A79" s="114" t="s">
        <v>101</v>
      </c>
      <c r="B79" s="114"/>
      <c r="C79" s="114"/>
      <c r="D79" s="114"/>
      <c r="E79" s="114"/>
      <c r="F79" s="114"/>
      <c r="G79" s="10"/>
      <c r="H79" s="115">
        <v>8552.43</v>
      </c>
      <c r="I79" s="115"/>
      <c r="J79" s="86">
        <f t="shared" si="1"/>
        <v>0.2870594134776882</v>
      </c>
    </row>
    <row r="80" spans="1:10" ht="26.25" customHeight="1">
      <c r="A80" s="116"/>
      <c r="B80" s="116"/>
      <c r="C80" s="116"/>
      <c r="D80" s="117" t="s">
        <v>77</v>
      </c>
      <c r="E80" s="117"/>
      <c r="F80" s="117"/>
      <c r="G80" s="117"/>
      <c r="H80" s="115">
        <v>6465.59</v>
      </c>
      <c r="I80" s="115"/>
      <c r="J80" s="86">
        <f t="shared" si="1"/>
        <v>0.2170153363648935</v>
      </c>
    </row>
    <row r="81" spans="1:10" ht="27.75" customHeight="1">
      <c r="A81" s="116"/>
      <c r="B81" s="116"/>
      <c r="C81" s="116"/>
      <c r="D81" s="117" t="s">
        <v>78</v>
      </c>
      <c r="E81" s="117"/>
      <c r="F81" s="117"/>
      <c r="G81" s="117"/>
      <c r="H81" s="115">
        <v>2086.84</v>
      </c>
      <c r="I81" s="115"/>
      <c r="J81" s="86">
        <f t="shared" si="1"/>
        <v>0.07004407711279471</v>
      </c>
    </row>
    <row r="82" spans="1:10" ht="27" customHeight="1">
      <c r="A82" s="114" t="s">
        <v>102</v>
      </c>
      <c r="B82" s="114"/>
      <c r="C82" s="114"/>
      <c r="D82" s="114"/>
      <c r="E82" s="114"/>
      <c r="F82" s="114"/>
      <c r="G82" s="10"/>
      <c r="H82" s="118">
        <v>9552</v>
      </c>
      <c r="I82" s="118"/>
      <c r="J82" s="86">
        <f t="shared" si="1"/>
        <v>0.3206096416502536</v>
      </c>
    </row>
    <row r="83" spans="1:10" ht="15">
      <c r="A83" s="116"/>
      <c r="B83" s="116"/>
      <c r="C83" s="116"/>
      <c r="D83" s="117" t="s">
        <v>126</v>
      </c>
      <c r="E83" s="117"/>
      <c r="F83" s="117"/>
      <c r="G83" s="117"/>
      <c r="H83" s="118">
        <v>9552</v>
      </c>
      <c r="I83" s="118"/>
      <c r="J83" s="86">
        <f t="shared" si="1"/>
        <v>0.3206096416502536</v>
      </c>
    </row>
    <row r="84" spans="1:10" ht="26.25" customHeight="1">
      <c r="A84" s="114" t="s">
        <v>103</v>
      </c>
      <c r="B84" s="114"/>
      <c r="C84" s="114"/>
      <c r="D84" s="114"/>
      <c r="E84" s="114"/>
      <c r="F84" s="114"/>
      <c r="G84" s="10"/>
      <c r="H84" s="118">
        <v>4220</v>
      </c>
      <c r="I84" s="118"/>
      <c r="J84" s="86">
        <f t="shared" si="1"/>
        <v>0.14164286932203413</v>
      </c>
    </row>
    <row r="85" spans="1:10" ht="26.25" customHeight="1">
      <c r="A85" s="114" t="s">
        <v>68</v>
      </c>
      <c r="B85" s="114"/>
      <c r="C85" s="114"/>
      <c r="D85" s="114"/>
      <c r="E85" s="114"/>
      <c r="F85" s="114"/>
      <c r="G85" s="10"/>
      <c r="H85" s="118">
        <v>4220</v>
      </c>
      <c r="I85" s="118"/>
      <c r="J85" s="86">
        <f t="shared" si="1"/>
        <v>0.14164286932203413</v>
      </c>
    </row>
    <row r="86" spans="1:10" ht="15">
      <c r="A86" s="116"/>
      <c r="B86" s="116"/>
      <c r="C86" s="116"/>
      <c r="D86" s="117" t="s">
        <v>127</v>
      </c>
      <c r="E86" s="117"/>
      <c r="F86" s="117"/>
      <c r="G86" s="117"/>
      <c r="H86" s="118">
        <v>4220</v>
      </c>
      <c r="I86" s="118"/>
      <c r="J86" s="86">
        <f t="shared" si="1"/>
        <v>0.14164286932203413</v>
      </c>
    </row>
    <row r="87" spans="1:10" ht="15">
      <c r="A87" s="114" t="s">
        <v>104</v>
      </c>
      <c r="B87" s="114"/>
      <c r="C87" s="114"/>
      <c r="D87" s="114"/>
      <c r="E87" s="114"/>
      <c r="F87" s="114"/>
      <c r="G87" s="10"/>
      <c r="H87" s="115">
        <v>3311.48</v>
      </c>
      <c r="I87" s="115"/>
      <c r="J87" s="86">
        <f t="shared" si="1"/>
        <v>0.1111487035314051</v>
      </c>
    </row>
    <row r="88" spans="1:10" ht="15">
      <c r="A88" s="114" t="s">
        <v>45</v>
      </c>
      <c r="B88" s="114"/>
      <c r="C88" s="114"/>
      <c r="D88" s="114"/>
      <c r="E88" s="114"/>
      <c r="F88" s="114"/>
      <c r="G88" s="10"/>
      <c r="H88" s="119">
        <v>3297.4</v>
      </c>
      <c r="I88" s="119"/>
      <c r="J88" s="86">
        <f t="shared" si="1"/>
        <v>0.11067611310485198</v>
      </c>
    </row>
    <row r="89" spans="1:10" ht="15">
      <c r="A89" s="116"/>
      <c r="B89" s="116"/>
      <c r="C89" s="116"/>
      <c r="D89" s="117" t="s">
        <v>128</v>
      </c>
      <c r="E89" s="117"/>
      <c r="F89" s="117"/>
      <c r="G89" s="117"/>
      <c r="H89" s="118">
        <v>1920</v>
      </c>
      <c r="I89" s="118"/>
      <c r="J89" s="86">
        <f t="shared" si="1"/>
        <v>0.06444414907542785</v>
      </c>
    </row>
    <row r="90" spans="1:10" ht="15">
      <c r="A90" s="116"/>
      <c r="B90" s="116"/>
      <c r="C90" s="116"/>
      <c r="D90" s="117" t="s">
        <v>46</v>
      </c>
      <c r="E90" s="117"/>
      <c r="F90" s="117"/>
      <c r="G90" s="117"/>
      <c r="H90" s="118">
        <v>485</v>
      </c>
      <c r="I90" s="118"/>
      <c r="J90" s="86">
        <f t="shared" si="1"/>
        <v>0.016278860573740887</v>
      </c>
    </row>
    <row r="91" spans="1:10" ht="15">
      <c r="A91" s="116"/>
      <c r="B91" s="116"/>
      <c r="C91" s="116"/>
      <c r="D91" s="117" t="s">
        <v>129</v>
      </c>
      <c r="E91" s="117"/>
      <c r="F91" s="117"/>
      <c r="G91" s="117"/>
      <c r="H91" s="119">
        <v>474.4</v>
      </c>
      <c r="I91" s="119"/>
      <c r="J91" s="86">
        <f t="shared" si="1"/>
        <v>0.015923075167386964</v>
      </c>
    </row>
    <row r="92" spans="1:10" ht="15">
      <c r="A92" s="116"/>
      <c r="B92" s="116"/>
      <c r="C92" s="116"/>
      <c r="D92" s="117" t="s">
        <v>130</v>
      </c>
      <c r="E92" s="117"/>
      <c r="F92" s="117"/>
      <c r="G92" s="117"/>
      <c r="H92" s="115">
        <v>432.08</v>
      </c>
      <c r="I92" s="115"/>
      <c r="J92" s="86">
        <f t="shared" si="1"/>
        <v>0.014502618714849409</v>
      </c>
    </row>
    <row r="93" spans="1:10" ht="15">
      <c r="A93" s="114" t="s">
        <v>70</v>
      </c>
      <c r="B93" s="114"/>
      <c r="C93" s="114"/>
      <c r="D93" s="114"/>
      <c r="E93" s="114"/>
      <c r="F93" s="114"/>
      <c r="G93" s="10"/>
      <c r="H93" s="115">
        <v>39493.96</v>
      </c>
      <c r="I93" s="115"/>
      <c r="J93" s="86">
        <f t="shared" si="1"/>
        <v>1.3256013780307212</v>
      </c>
    </row>
    <row r="94" spans="1:10" ht="15">
      <c r="A94" s="114" t="s">
        <v>71</v>
      </c>
      <c r="B94" s="114"/>
      <c r="C94" s="114"/>
      <c r="D94" s="114"/>
      <c r="E94" s="114"/>
      <c r="F94" s="114"/>
      <c r="G94" s="10"/>
      <c r="H94" s="115">
        <v>17537.69</v>
      </c>
      <c r="I94" s="115"/>
      <c r="J94" s="86">
        <f t="shared" si="1"/>
        <v>0.5886466191659584</v>
      </c>
    </row>
    <row r="95" spans="1:10" ht="15">
      <c r="A95" s="114" t="s">
        <v>72</v>
      </c>
      <c r="B95" s="114"/>
      <c r="C95" s="114"/>
      <c r="D95" s="114"/>
      <c r="E95" s="114"/>
      <c r="F95" s="114"/>
      <c r="G95" s="10"/>
      <c r="H95" s="115">
        <v>21956.27</v>
      </c>
      <c r="I95" s="115"/>
      <c r="J95" s="86">
        <f t="shared" si="1"/>
        <v>0.7369547588647627</v>
      </c>
    </row>
    <row r="96" spans="1:10" ht="45" customHeight="1">
      <c r="A96" s="114" t="s">
        <v>73</v>
      </c>
      <c r="B96" s="114"/>
      <c r="C96" s="114"/>
      <c r="D96" s="114"/>
      <c r="E96" s="114"/>
      <c r="F96" s="114"/>
      <c r="G96" s="10"/>
      <c r="H96" s="115">
        <v>95099.39</v>
      </c>
      <c r="I96" s="115"/>
      <c r="J96" s="86">
        <f t="shared" si="1"/>
        <v>3.19197878444909</v>
      </c>
    </row>
    <row r="97" spans="1:10" ht="15">
      <c r="A97" s="114" t="s">
        <v>93</v>
      </c>
      <c r="B97" s="114"/>
      <c r="C97" s="114"/>
      <c r="D97" s="114"/>
      <c r="E97" s="114"/>
      <c r="F97" s="114"/>
      <c r="G97" s="10"/>
      <c r="H97" s="115">
        <v>47846.16</v>
      </c>
      <c r="I97" s="115"/>
      <c r="J97" s="86">
        <f t="shared" si="1"/>
        <v>1.6059401394410278</v>
      </c>
    </row>
    <row r="98" spans="1:10" ht="15">
      <c r="A98" s="114" t="s">
        <v>92</v>
      </c>
      <c r="B98" s="114"/>
      <c r="C98" s="114"/>
      <c r="D98" s="114"/>
      <c r="E98" s="114"/>
      <c r="F98" s="114"/>
      <c r="G98" s="10"/>
      <c r="H98" s="115">
        <v>8024.14</v>
      </c>
      <c r="I98" s="115"/>
      <c r="J98" s="86">
        <f t="shared" si="1"/>
        <v>0.26932753873026233</v>
      </c>
    </row>
    <row r="99" spans="1:10" ht="15">
      <c r="A99" s="114" t="s">
        <v>74</v>
      </c>
      <c r="B99" s="114"/>
      <c r="C99" s="114"/>
      <c r="D99" s="114"/>
      <c r="E99" s="114"/>
      <c r="F99" s="114"/>
      <c r="G99" s="10"/>
      <c r="H99" s="115">
        <v>39229.09</v>
      </c>
      <c r="I99" s="115"/>
      <c r="J99" s="86">
        <f t="shared" si="1"/>
        <v>1.3167111062777999</v>
      </c>
    </row>
    <row r="100" spans="1:10" ht="15">
      <c r="A100" s="110" t="s">
        <v>94</v>
      </c>
      <c r="B100" s="110"/>
      <c r="C100" s="110"/>
      <c r="D100" s="111">
        <v>575387.64</v>
      </c>
      <c r="E100" s="111"/>
      <c r="F100" s="111"/>
      <c r="G100" s="111"/>
      <c r="H100" s="111"/>
      <c r="I100" s="111"/>
      <c r="J100" s="87"/>
    </row>
    <row r="101" spans="1:9" ht="15">
      <c r="A101" s="7"/>
      <c r="B101" s="7"/>
      <c r="C101" s="7"/>
      <c r="D101" s="112"/>
      <c r="E101" s="112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113" t="s">
        <v>95</v>
      </c>
      <c r="B103" s="113"/>
      <c r="C103" s="7"/>
      <c r="D103" s="7"/>
      <c r="E103" s="7"/>
      <c r="F103" s="7"/>
      <c r="G103" s="7"/>
      <c r="H103" s="7" t="s">
        <v>96</v>
      </c>
      <c r="I103" s="7"/>
    </row>
    <row r="104" spans="1:9" ht="15">
      <c r="A104" s="7" t="s">
        <v>0</v>
      </c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</sheetData>
  <sheetProtection/>
  <mergeCells count="236"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  <mergeCell ref="A19:E19"/>
    <mergeCell ref="F19:G19"/>
    <mergeCell ref="H19:I19"/>
    <mergeCell ref="J19:K19"/>
    <mergeCell ref="A20:E20"/>
    <mergeCell ref="F20:G20"/>
    <mergeCell ref="H20:I20"/>
    <mergeCell ref="J20:K20"/>
    <mergeCell ref="D14:E14"/>
    <mergeCell ref="H16:I16"/>
    <mergeCell ref="A18:E18"/>
    <mergeCell ref="F18:G18"/>
    <mergeCell ref="H18:I18"/>
    <mergeCell ref="J18:K18"/>
    <mergeCell ref="A25:C25"/>
    <mergeCell ref="D25:G25"/>
    <mergeCell ref="H25:I25"/>
    <mergeCell ref="A22:C22"/>
    <mergeCell ref="D22:G22"/>
    <mergeCell ref="H22:I22"/>
    <mergeCell ref="A23:F23"/>
    <mergeCell ref="H23:I23"/>
    <mergeCell ref="A24:F24"/>
    <mergeCell ref="H24:I24"/>
    <mergeCell ref="A28:F28"/>
    <mergeCell ref="H28:I28"/>
    <mergeCell ref="A29:C29"/>
    <mergeCell ref="D29:G29"/>
    <mergeCell ref="H29:I29"/>
    <mergeCell ref="A30:C30"/>
    <mergeCell ref="D30:G30"/>
    <mergeCell ref="H30:I30"/>
    <mergeCell ref="A26:C26"/>
    <mergeCell ref="D26:G26"/>
    <mergeCell ref="H26:I26"/>
    <mergeCell ref="A27:C27"/>
    <mergeCell ref="D27:G27"/>
    <mergeCell ref="H27:I27"/>
    <mergeCell ref="A33:C33"/>
    <mergeCell ref="D33:G33"/>
    <mergeCell ref="H33:I33"/>
    <mergeCell ref="A34:C34"/>
    <mergeCell ref="D34:G34"/>
    <mergeCell ref="H34:I34"/>
    <mergeCell ref="A31:C31"/>
    <mergeCell ref="D31:G31"/>
    <mergeCell ref="H31:I31"/>
    <mergeCell ref="A32:F32"/>
    <mergeCell ref="H32:I32"/>
    <mergeCell ref="A37:C37"/>
    <mergeCell ref="D37:G37"/>
    <mergeCell ref="H37:I37"/>
    <mergeCell ref="A38:C38"/>
    <mergeCell ref="D38:G38"/>
    <mergeCell ref="H38:I38"/>
    <mergeCell ref="A35:C35"/>
    <mergeCell ref="D35:G35"/>
    <mergeCell ref="H35:I35"/>
    <mergeCell ref="A36:C36"/>
    <mergeCell ref="D36:G36"/>
    <mergeCell ref="H36:I36"/>
    <mergeCell ref="A41:F41"/>
    <mergeCell ref="H41:I41"/>
    <mergeCell ref="A42:C42"/>
    <mergeCell ref="D42:G42"/>
    <mergeCell ref="H42:I42"/>
    <mergeCell ref="A43:C43"/>
    <mergeCell ref="D43:G43"/>
    <mergeCell ref="H43:I43"/>
    <mergeCell ref="A39:F39"/>
    <mergeCell ref="H39:I39"/>
    <mergeCell ref="A40:C40"/>
    <mergeCell ref="D40:G40"/>
    <mergeCell ref="H40:I40"/>
    <mergeCell ref="A46:F46"/>
    <mergeCell ref="H46:I46"/>
    <mergeCell ref="A44:F44"/>
    <mergeCell ref="H44:I44"/>
    <mergeCell ref="A45:F45"/>
    <mergeCell ref="H45:I45"/>
    <mergeCell ref="A49:F49"/>
    <mergeCell ref="H49:I49"/>
    <mergeCell ref="A50:F50"/>
    <mergeCell ref="H50:I50"/>
    <mergeCell ref="A47:F47"/>
    <mergeCell ref="H47:I47"/>
    <mergeCell ref="A48:F48"/>
    <mergeCell ref="H48:I48"/>
    <mergeCell ref="A53:C53"/>
    <mergeCell ref="D53:G53"/>
    <mergeCell ref="H53:I53"/>
    <mergeCell ref="A54:C54"/>
    <mergeCell ref="D54:G54"/>
    <mergeCell ref="H54:I54"/>
    <mergeCell ref="A51:C51"/>
    <mergeCell ref="D51:G51"/>
    <mergeCell ref="H51:I51"/>
    <mergeCell ref="A52:C52"/>
    <mergeCell ref="D52:G52"/>
    <mergeCell ref="H52:I52"/>
    <mergeCell ref="A55:C55"/>
    <mergeCell ref="D55:G55"/>
    <mergeCell ref="H55:I55"/>
    <mergeCell ref="A57:C57"/>
    <mergeCell ref="D57:G57"/>
    <mergeCell ref="H57:I57"/>
    <mergeCell ref="A56:F56"/>
    <mergeCell ref="H56:I56"/>
    <mergeCell ref="A60:C60"/>
    <mergeCell ref="D60:G60"/>
    <mergeCell ref="H60:I60"/>
    <mergeCell ref="A61:C61"/>
    <mergeCell ref="D61:G61"/>
    <mergeCell ref="H61:I61"/>
    <mergeCell ref="A58:C58"/>
    <mergeCell ref="D58:G58"/>
    <mergeCell ref="H58:I58"/>
    <mergeCell ref="A59:C59"/>
    <mergeCell ref="D59:G59"/>
    <mergeCell ref="H59:I59"/>
    <mergeCell ref="A64:F64"/>
    <mergeCell ref="H64:I64"/>
    <mergeCell ref="A65:C65"/>
    <mergeCell ref="D65:G65"/>
    <mergeCell ref="H65:I65"/>
    <mergeCell ref="A62:C62"/>
    <mergeCell ref="D62:G62"/>
    <mergeCell ref="H62:I62"/>
    <mergeCell ref="A63:C63"/>
    <mergeCell ref="D63:G63"/>
    <mergeCell ref="H63:I63"/>
    <mergeCell ref="A66:C66"/>
    <mergeCell ref="D66:G66"/>
    <mergeCell ref="H66:I66"/>
    <mergeCell ref="A67:C67"/>
    <mergeCell ref="D67:G67"/>
    <mergeCell ref="H67:I67"/>
    <mergeCell ref="A70:F70"/>
    <mergeCell ref="H70:I70"/>
    <mergeCell ref="H71:I71"/>
    <mergeCell ref="A68:C68"/>
    <mergeCell ref="D68:G68"/>
    <mergeCell ref="H68:I68"/>
    <mergeCell ref="A69:C69"/>
    <mergeCell ref="D69:G69"/>
    <mergeCell ref="H69:I69"/>
    <mergeCell ref="A71:G71"/>
    <mergeCell ref="A73:C73"/>
    <mergeCell ref="D73:G73"/>
    <mergeCell ref="H73:I73"/>
    <mergeCell ref="A74:C74"/>
    <mergeCell ref="D74:G74"/>
    <mergeCell ref="H74:I74"/>
    <mergeCell ref="H72:I72"/>
    <mergeCell ref="A72:G72"/>
    <mergeCell ref="A76:C76"/>
    <mergeCell ref="D76:G76"/>
    <mergeCell ref="H76:I76"/>
    <mergeCell ref="A77:F77"/>
    <mergeCell ref="H77:I77"/>
    <mergeCell ref="A75:C75"/>
    <mergeCell ref="D75:G75"/>
    <mergeCell ref="H75:I75"/>
    <mergeCell ref="A80:C80"/>
    <mergeCell ref="D80:G80"/>
    <mergeCell ref="H80:I80"/>
    <mergeCell ref="A81:C81"/>
    <mergeCell ref="D81:G81"/>
    <mergeCell ref="H81:I81"/>
    <mergeCell ref="A78:C78"/>
    <mergeCell ref="D78:G78"/>
    <mergeCell ref="H78:I78"/>
    <mergeCell ref="A79:F79"/>
    <mergeCell ref="H79:I79"/>
    <mergeCell ref="A84:F84"/>
    <mergeCell ref="H84:I84"/>
    <mergeCell ref="A85:F85"/>
    <mergeCell ref="H85:I85"/>
    <mergeCell ref="A86:C86"/>
    <mergeCell ref="D86:G86"/>
    <mergeCell ref="H86:I86"/>
    <mergeCell ref="A82:F82"/>
    <mergeCell ref="H82:I82"/>
    <mergeCell ref="A83:C83"/>
    <mergeCell ref="D83:G83"/>
    <mergeCell ref="H83:I83"/>
    <mergeCell ref="A90:C90"/>
    <mergeCell ref="D90:G90"/>
    <mergeCell ref="H90:I90"/>
    <mergeCell ref="A91:C91"/>
    <mergeCell ref="D91:G91"/>
    <mergeCell ref="H91:I91"/>
    <mergeCell ref="A87:F87"/>
    <mergeCell ref="H87:I87"/>
    <mergeCell ref="A88:F88"/>
    <mergeCell ref="H88:I88"/>
    <mergeCell ref="A89:C89"/>
    <mergeCell ref="D89:G89"/>
    <mergeCell ref="H89:I89"/>
    <mergeCell ref="A95:F95"/>
    <mergeCell ref="H95:I95"/>
    <mergeCell ref="A96:F96"/>
    <mergeCell ref="H96:I96"/>
    <mergeCell ref="A93:F93"/>
    <mergeCell ref="H93:I93"/>
    <mergeCell ref="A94:F94"/>
    <mergeCell ref="H94:I94"/>
    <mergeCell ref="A92:C92"/>
    <mergeCell ref="D92:G92"/>
    <mergeCell ref="H92:I92"/>
    <mergeCell ref="A100:C100"/>
    <mergeCell ref="D100:I100"/>
    <mergeCell ref="D101:E101"/>
    <mergeCell ref="A103:B103"/>
    <mergeCell ref="A99:F99"/>
    <mergeCell ref="H99:I99"/>
    <mergeCell ref="A97:F97"/>
    <mergeCell ref="H97:I97"/>
    <mergeCell ref="A98:F98"/>
    <mergeCell ref="H98:I98"/>
  </mergeCells>
  <printOptions/>
  <pageMargins left="0.3937007874015748" right="0.1968503937007874" top="0.11811023622047245" bottom="0.11811023622047245" header="0.31496062992125984" footer="0.31496062992125984"/>
  <pageSetup horizontalDpi="180" verticalDpi="18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94">
      <selection activeCell="E117" sqref="E117"/>
    </sheetView>
  </sheetViews>
  <sheetFormatPr defaultColWidth="9.140625" defaultRowHeight="15"/>
  <cols>
    <col min="11" max="11" width="8.00390625" style="0" customWidth="1"/>
  </cols>
  <sheetData>
    <row r="1" spans="1:11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>
      <c r="A3" s="148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15">
      <c r="A4" s="148" t="s">
        <v>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1" ht="15">
      <c r="A5" s="13" t="s">
        <v>3</v>
      </c>
      <c r="B5" s="13"/>
      <c r="C5" s="13"/>
      <c r="D5" s="13"/>
      <c r="E5" s="13"/>
      <c r="F5" s="11"/>
      <c r="G5" s="11"/>
      <c r="H5" s="11"/>
      <c r="I5" s="11"/>
      <c r="J5" s="11"/>
      <c r="K5" s="11"/>
    </row>
    <row r="6" spans="1:11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5">
      <c r="A7" s="12" t="s">
        <v>131</v>
      </c>
      <c r="B7" s="12"/>
      <c r="C7" s="12"/>
      <c r="D7" s="12"/>
      <c r="E7" s="12"/>
      <c r="F7" s="12" t="s">
        <v>132</v>
      </c>
      <c r="G7" s="12"/>
      <c r="H7" s="12"/>
      <c r="I7" s="130" t="s">
        <v>133</v>
      </c>
      <c r="J7" s="130"/>
      <c r="K7" s="130"/>
    </row>
    <row r="8" spans="1:11" ht="15">
      <c r="A8" s="14" t="s">
        <v>7</v>
      </c>
      <c r="B8" s="12"/>
      <c r="C8" s="12"/>
      <c r="D8" s="12"/>
      <c r="E8" s="12" t="s">
        <v>8</v>
      </c>
      <c r="F8" s="12"/>
      <c r="G8" s="12"/>
      <c r="H8" s="129">
        <v>483309.13</v>
      </c>
      <c r="I8" s="129"/>
      <c r="J8" s="12" t="s">
        <v>9</v>
      </c>
      <c r="K8" s="12"/>
    </row>
    <row r="9" spans="1:11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5">
      <c r="A10" s="145" t="s">
        <v>10</v>
      </c>
      <c r="B10" s="145"/>
      <c r="C10" s="145"/>
      <c r="D10" s="145"/>
      <c r="E10" s="145"/>
      <c r="F10" s="146" t="s">
        <v>11</v>
      </c>
      <c r="G10" s="146"/>
      <c r="H10" s="146" t="s">
        <v>12</v>
      </c>
      <c r="I10" s="146"/>
      <c r="J10" s="146" t="s">
        <v>13</v>
      </c>
      <c r="K10" s="146"/>
    </row>
    <row r="11" spans="1:11" ht="15">
      <c r="A11" s="145" t="s">
        <v>14</v>
      </c>
      <c r="B11" s="145"/>
      <c r="C11" s="145"/>
      <c r="D11" s="145"/>
      <c r="E11" s="145"/>
      <c r="F11" s="138">
        <v>130850.76</v>
      </c>
      <c r="G11" s="138"/>
      <c r="H11" s="138">
        <v>128113.19</v>
      </c>
      <c r="I11" s="138"/>
      <c r="J11" s="138">
        <v>2737.57</v>
      </c>
      <c r="K11" s="138"/>
    </row>
    <row r="12" spans="1:11" ht="15">
      <c r="A12" s="145" t="s">
        <v>15</v>
      </c>
      <c r="B12" s="145"/>
      <c r="C12" s="145"/>
      <c r="D12" s="145"/>
      <c r="E12" s="145"/>
      <c r="F12" s="138">
        <v>130850.76</v>
      </c>
      <c r="G12" s="138"/>
      <c r="H12" s="138">
        <v>128113.19</v>
      </c>
      <c r="I12" s="138"/>
      <c r="J12" s="138">
        <v>2737.57</v>
      </c>
      <c r="K12" s="138"/>
    </row>
    <row r="13" spans="1:11" ht="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">
      <c r="A14" s="146" t="s">
        <v>18</v>
      </c>
      <c r="B14" s="146"/>
      <c r="C14" s="146"/>
      <c r="D14" s="146" t="s">
        <v>19</v>
      </c>
      <c r="E14" s="146"/>
      <c r="F14" s="146"/>
      <c r="G14" s="146"/>
      <c r="H14" s="131" t="s">
        <v>20</v>
      </c>
      <c r="I14" s="132"/>
      <c r="J14" s="132"/>
      <c r="K14" s="133"/>
    </row>
    <row r="15" spans="1:11" ht="15">
      <c r="A15" s="137" t="s">
        <v>134</v>
      </c>
      <c r="B15" s="137"/>
      <c r="C15" s="137"/>
      <c r="D15" s="137"/>
      <c r="E15" s="137"/>
      <c r="F15" s="137"/>
      <c r="G15" s="15"/>
      <c r="H15" s="134">
        <v>350000</v>
      </c>
      <c r="I15" s="135"/>
      <c r="J15" s="135"/>
      <c r="K15" s="136"/>
    </row>
    <row r="16" spans="1:11" ht="15">
      <c r="A16" s="137" t="s">
        <v>135</v>
      </c>
      <c r="B16" s="137"/>
      <c r="C16" s="137"/>
      <c r="D16" s="137"/>
      <c r="E16" s="137"/>
      <c r="F16" s="137"/>
      <c r="G16" s="15"/>
      <c r="H16" s="134">
        <v>350000</v>
      </c>
      <c r="I16" s="135"/>
      <c r="J16" s="135"/>
      <c r="K16" s="136"/>
    </row>
    <row r="17" spans="1:11" ht="15">
      <c r="A17" s="141"/>
      <c r="B17" s="141"/>
      <c r="C17" s="141"/>
      <c r="D17" s="142" t="s">
        <v>135</v>
      </c>
      <c r="E17" s="142"/>
      <c r="F17" s="142"/>
      <c r="G17" s="142"/>
      <c r="H17" s="134">
        <v>350000</v>
      </c>
      <c r="I17" s="135"/>
      <c r="J17" s="135"/>
      <c r="K17" s="136"/>
    </row>
    <row r="18" spans="1:11" ht="15">
      <c r="A18" s="139" t="s">
        <v>94</v>
      </c>
      <c r="B18" s="139"/>
      <c r="C18" s="139"/>
      <c r="D18" s="147">
        <v>350000</v>
      </c>
      <c r="E18" s="147"/>
      <c r="F18" s="147"/>
      <c r="G18" s="147"/>
      <c r="H18" s="147"/>
      <c r="I18" s="147"/>
      <c r="J18" s="147"/>
      <c r="K18" s="147"/>
    </row>
    <row r="19" spans="1:11" ht="15">
      <c r="A19" s="12" t="s">
        <v>16</v>
      </c>
      <c r="B19" s="12"/>
      <c r="C19" s="12"/>
      <c r="D19" s="129">
        <v>261422.32</v>
      </c>
      <c r="E19" s="129"/>
      <c r="F19" s="12" t="s">
        <v>9</v>
      </c>
      <c r="G19" s="12"/>
      <c r="H19" s="12"/>
      <c r="I19" s="12"/>
      <c r="J19" s="12"/>
      <c r="K19" s="12"/>
    </row>
    <row r="20" spans="1:11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">
      <c r="A21" s="14" t="s">
        <v>17</v>
      </c>
      <c r="B21" s="12"/>
      <c r="C21" s="12"/>
      <c r="D21" s="12"/>
      <c r="E21" s="12"/>
      <c r="F21" s="12"/>
      <c r="G21" s="12"/>
      <c r="H21" s="129"/>
      <c r="I21" s="129"/>
      <c r="J21" s="12"/>
      <c r="K21" s="12"/>
    </row>
    <row r="22" spans="1:11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5">
      <c r="A23" s="145" t="s">
        <v>10</v>
      </c>
      <c r="B23" s="145"/>
      <c r="C23" s="145"/>
      <c r="D23" s="145"/>
      <c r="E23" s="145"/>
      <c r="F23" s="146" t="s">
        <v>11</v>
      </c>
      <c r="G23" s="146"/>
      <c r="H23" s="146" t="s">
        <v>12</v>
      </c>
      <c r="I23" s="146"/>
      <c r="J23" s="146" t="s">
        <v>13</v>
      </c>
      <c r="K23" s="146"/>
    </row>
    <row r="24" spans="1:11" ht="15">
      <c r="A24" s="145" t="s">
        <v>14</v>
      </c>
      <c r="B24" s="145"/>
      <c r="C24" s="145"/>
      <c r="D24" s="145"/>
      <c r="E24" s="145"/>
      <c r="F24" s="138">
        <v>984927.84</v>
      </c>
      <c r="G24" s="138"/>
      <c r="H24" s="138">
        <v>963665.76</v>
      </c>
      <c r="I24" s="138"/>
      <c r="J24" s="138">
        <v>21262.08</v>
      </c>
      <c r="K24" s="138"/>
    </row>
    <row r="25" spans="1:11" ht="15">
      <c r="A25" s="145" t="s">
        <v>15</v>
      </c>
      <c r="B25" s="145"/>
      <c r="C25" s="145"/>
      <c r="D25" s="145"/>
      <c r="E25" s="145"/>
      <c r="F25" s="138">
        <v>984927.84</v>
      </c>
      <c r="G25" s="138"/>
      <c r="H25" s="138">
        <v>963665.76</v>
      </c>
      <c r="I25" s="138"/>
      <c r="J25" s="138">
        <v>21262.08</v>
      </c>
      <c r="K25" s="138"/>
    </row>
    <row r="26" spans="1:1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0" ht="32.25">
      <c r="A27" s="146" t="s">
        <v>18</v>
      </c>
      <c r="B27" s="146"/>
      <c r="C27" s="146"/>
      <c r="D27" s="146" t="s">
        <v>19</v>
      </c>
      <c r="E27" s="146"/>
      <c r="F27" s="146"/>
      <c r="G27" s="146"/>
      <c r="H27" s="146" t="s">
        <v>20</v>
      </c>
      <c r="I27" s="146"/>
      <c r="J27" s="88" t="s">
        <v>253</v>
      </c>
    </row>
    <row r="28" spans="1:10" ht="15">
      <c r="A28" s="137" t="s">
        <v>21</v>
      </c>
      <c r="B28" s="137"/>
      <c r="C28" s="137"/>
      <c r="D28" s="137"/>
      <c r="E28" s="137"/>
      <c r="F28" s="137"/>
      <c r="G28" s="15"/>
      <c r="H28" s="138">
        <v>303817.86</v>
      </c>
      <c r="I28" s="138"/>
      <c r="J28" s="86">
        <f>H28/12/4092.3</f>
        <v>6.186778828531632</v>
      </c>
    </row>
    <row r="29" spans="1:10" ht="15">
      <c r="A29" s="137" t="s">
        <v>22</v>
      </c>
      <c r="B29" s="137"/>
      <c r="C29" s="137"/>
      <c r="D29" s="137"/>
      <c r="E29" s="137"/>
      <c r="F29" s="137"/>
      <c r="G29" s="15"/>
      <c r="H29" s="138">
        <v>72464.45</v>
      </c>
      <c r="I29" s="138"/>
      <c r="J29" s="86">
        <f aca="true" t="shared" si="0" ref="J29:J80">H29/12/4092.3</f>
        <v>1.4756259723545846</v>
      </c>
    </row>
    <row r="30" spans="1:10" ht="27.75" customHeight="1">
      <c r="A30" s="141"/>
      <c r="B30" s="141"/>
      <c r="C30" s="141"/>
      <c r="D30" s="142" t="s">
        <v>23</v>
      </c>
      <c r="E30" s="142"/>
      <c r="F30" s="142"/>
      <c r="G30" s="142"/>
      <c r="H30" s="138">
        <v>21306.9</v>
      </c>
      <c r="I30" s="138"/>
      <c r="J30" s="86">
        <f t="shared" si="0"/>
        <v>0.4338819245900838</v>
      </c>
    </row>
    <row r="31" spans="1:10" ht="41.25" customHeight="1">
      <c r="A31" s="141"/>
      <c r="B31" s="141"/>
      <c r="C31" s="141"/>
      <c r="D31" s="142" t="s">
        <v>256</v>
      </c>
      <c r="E31" s="142"/>
      <c r="F31" s="142"/>
      <c r="G31" s="142"/>
      <c r="H31" s="138">
        <v>20738.1</v>
      </c>
      <c r="I31" s="138"/>
      <c r="J31" s="86">
        <f t="shared" si="0"/>
        <v>0.4222991960511204</v>
      </c>
    </row>
    <row r="32" spans="1:10" ht="28.5" customHeight="1">
      <c r="A32" s="141"/>
      <c r="B32" s="141"/>
      <c r="C32" s="141"/>
      <c r="D32" s="142" t="s">
        <v>136</v>
      </c>
      <c r="E32" s="142"/>
      <c r="F32" s="142"/>
      <c r="G32" s="142"/>
      <c r="H32" s="138">
        <v>2371.09</v>
      </c>
      <c r="I32" s="138"/>
      <c r="J32" s="86">
        <f t="shared" si="0"/>
        <v>0.048283565069357895</v>
      </c>
    </row>
    <row r="33" spans="1:10" ht="15">
      <c r="A33" s="141"/>
      <c r="B33" s="141"/>
      <c r="C33" s="141"/>
      <c r="D33" s="142" t="s">
        <v>137</v>
      </c>
      <c r="E33" s="142"/>
      <c r="F33" s="142"/>
      <c r="G33" s="142"/>
      <c r="H33" s="138">
        <v>150.88</v>
      </c>
      <c r="I33" s="138"/>
      <c r="J33" s="86">
        <f t="shared" si="0"/>
        <v>0.0030724368529514777</v>
      </c>
    </row>
    <row r="34" spans="1:10" ht="15">
      <c r="A34" s="141"/>
      <c r="B34" s="141"/>
      <c r="C34" s="141"/>
      <c r="D34" s="142" t="s">
        <v>24</v>
      </c>
      <c r="E34" s="142"/>
      <c r="F34" s="142"/>
      <c r="G34" s="142"/>
      <c r="H34" s="138">
        <v>11471.22</v>
      </c>
      <c r="I34" s="138"/>
      <c r="J34" s="86">
        <f t="shared" si="0"/>
        <v>0.2335935781834176</v>
      </c>
    </row>
    <row r="35" spans="1:10" ht="15">
      <c r="A35" s="141"/>
      <c r="B35" s="141"/>
      <c r="C35" s="141"/>
      <c r="D35" s="142" t="s">
        <v>138</v>
      </c>
      <c r="E35" s="142"/>
      <c r="F35" s="142"/>
      <c r="G35" s="142"/>
      <c r="H35" s="138">
        <v>1574.33</v>
      </c>
      <c r="I35" s="138"/>
      <c r="J35" s="86">
        <f t="shared" si="0"/>
        <v>0.03205878519821779</v>
      </c>
    </row>
    <row r="36" spans="1:10" ht="15">
      <c r="A36" s="141"/>
      <c r="B36" s="141"/>
      <c r="C36" s="141"/>
      <c r="D36" s="142" t="s">
        <v>139</v>
      </c>
      <c r="E36" s="142"/>
      <c r="F36" s="142"/>
      <c r="G36" s="142"/>
      <c r="H36" s="138">
        <v>4159.95</v>
      </c>
      <c r="I36" s="138"/>
      <c r="J36" s="86">
        <f t="shared" si="0"/>
        <v>0.08471092050924907</v>
      </c>
    </row>
    <row r="37" spans="1:10" ht="29.25" customHeight="1">
      <c r="A37" s="141"/>
      <c r="B37" s="141"/>
      <c r="C37" s="141"/>
      <c r="D37" s="142" t="s">
        <v>140</v>
      </c>
      <c r="E37" s="142"/>
      <c r="F37" s="142"/>
      <c r="G37" s="142"/>
      <c r="H37" s="138">
        <v>10691.98</v>
      </c>
      <c r="I37" s="138"/>
      <c r="J37" s="86">
        <f t="shared" si="0"/>
        <v>0.21772556590018652</v>
      </c>
    </row>
    <row r="38" spans="1:10" ht="15">
      <c r="A38" s="137" t="s">
        <v>25</v>
      </c>
      <c r="B38" s="137"/>
      <c r="C38" s="137"/>
      <c r="D38" s="137"/>
      <c r="E38" s="137"/>
      <c r="F38" s="137"/>
      <c r="G38" s="15"/>
      <c r="H38" s="138">
        <v>6335.96</v>
      </c>
      <c r="I38" s="138"/>
      <c r="J38" s="86">
        <f t="shared" si="0"/>
        <v>0.1290219843771636</v>
      </c>
    </row>
    <row r="39" spans="1:10" ht="25.5" customHeight="1">
      <c r="A39" s="141"/>
      <c r="B39" s="141"/>
      <c r="C39" s="141"/>
      <c r="D39" s="142" t="s">
        <v>26</v>
      </c>
      <c r="E39" s="142"/>
      <c r="F39" s="142"/>
      <c r="G39" s="142"/>
      <c r="H39" s="138">
        <v>172.82</v>
      </c>
      <c r="I39" s="138"/>
      <c r="J39" s="86">
        <f t="shared" si="0"/>
        <v>0.003519210875709666</v>
      </c>
    </row>
    <row r="40" spans="1:10" ht="27.75" customHeight="1">
      <c r="A40" s="141"/>
      <c r="B40" s="141"/>
      <c r="C40" s="141"/>
      <c r="D40" s="142" t="s">
        <v>27</v>
      </c>
      <c r="E40" s="142"/>
      <c r="F40" s="142"/>
      <c r="G40" s="142"/>
      <c r="H40" s="138">
        <v>1905.56</v>
      </c>
      <c r="I40" s="138"/>
      <c r="J40" s="86">
        <f t="shared" si="0"/>
        <v>0.038803769681271326</v>
      </c>
    </row>
    <row r="41" spans="1:10" ht="15">
      <c r="A41" s="141"/>
      <c r="B41" s="141"/>
      <c r="C41" s="141"/>
      <c r="D41" s="142" t="s">
        <v>28</v>
      </c>
      <c r="E41" s="142"/>
      <c r="F41" s="142"/>
      <c r="G41" s="142"/>
      <c r="H41" s="138">
        <v>4257.58</v>
      </c>
      <c r="I41" s="138"/>
      <c r="J41" s="86">
        <f t="shared" si="0"/>
        <v>0.08669900382018261</v>
      </c>
    </row>
    <row r="42" spans="1:10" ht="15">
      <c r="A42" s="137" t="s">
        <v>29</v>
      </c>
      <c r="B42" s="137"/>
      <c r="C42" s="137"/>
      <c r="D42" s="137"/>
      <c r="E42" s="137"/>
      <c r="F42" s="137"/>
      <c r="G42" s="15"/>
      <c r="H42" s="138">
        <v>61649.49</v>
      </c>
      <c r="I42" s="138"/>
      <c r="J42" s="86">
        <f t="shared" si="0"/>
        <v>1.2553961097671233</v>
      </c>
    </row>
    <row r="43" spans="1:10" ht="27.75" customHeight="1">
      <c r="A43" s="141"/>
      <c r="B43" s="141"/>
      <c r="C43" s="141"/>
      <c r="D43" s="142" t="s">
        <v>30</v>
      </c>
      <c r="E43" s="142"/>
      <c r="F43" s="142"/>
      <c r="G43" s="142"/>
      <c r="H43" s="138">
        <v>10351.52</v>
      </c>
      <c r="I43" s="138"/>
      <c r="J43" s="86">
        <f t="shared" si="0"/>
        <v>0.2107926268031832</v>
      </c>
    </row>
    <row r="44" spans="1:10" ht="26.25" customHeight="1">
      <c r="A44" s="141"/>
      <c r="B44" s="141"/>
      <c r="C44" s="141"/>
      <c r="D44" s="142" t="s">
        <v>31</v>
      </c>
      <c r="E44" s="142"/>
      <c r="F44" s="142"/>
      <c r="G44" s="142"/>
      <c r="H44" s="144">
        <v>10305.5</v>
      </c>
      <c r="I44" s="144"/>
      <c r="J44" s="86">
        <f t="shared" si="0"/>
        <v>0.20985550098151812</v>
      </c>
    </row>
    <row r="45" spans="1:10" ht="28.5" customHeight="1">
      <c r="A45" s="141"/>
      <c r="B45" s="141"/>
      <c r="C45" s="141"/>
      <c r="D45" s="142" t="s">
        <v>32</v>
      </c>
      <c r="E45" s="142"/>
      <c r="F45" s="142"/>
      <c r="G45" s="142"/>
      <c r="H45" s="138">
        <v>4669.14</v>
      </c>
      <c r="I45" s="138"/>
      <c r="J45" s="86">
        <f t="shared" si="0"/>
        <v>0.09507978398455637</v>
      </c>
    </row>
    <row r="46" spans="1:10" ht="15">
      <c r="A46" s="141"/>
      <c r="B46" s="141"/>
      <c r="C46" s="141"/>
      <c r="D46" s="142" t="s">
        <v>33</v>
      </c>
      <c r="E46" s="142"/>
      <c r="F46" s="142"/>
      <c r="G46" s="142"/>
      <c r="H46" s="144">
        <v>5812.02</v>
      </c>
      <c r="I46" s="144"/>
      <c r="J46" s="86">
        <f t="shared" si="0"/>
        <v>0.11835276006157906</v>
      </c>
    </row>
    <row r="47" spans="1:10" ht="27.75" customHeight="1">
      <c r="A47" s="141"/>
      <c r="B47" s="141"/>
      <c r="C47" s="141"/>
      <c r="D47" s="142" t="s">
        <v>254</v>
      </c>
      <c r="E47" s="142"/>
      <c r="F47" s="142"/>
      <c r="G47" s="142"/>
      <c r="H47" s="138">
        <v>10823.07</v>
      </c>
      <c r="I47" s="138"/>
      <c r="J47" s="86">
        <f t="shared" si="0"/>
        <v>0.2203950101409965</v>
      </c>
    </row>
    <row r="48" spans="1:10" ht="27.75" customHeight="1">
      <c r="A48" s="141"/>
      <c r="B48" s="141"/>
      <c r="C48" s="141"/>
      <c r="D48" s="142" t="s">
        <v>35</v>
      </c>
      <c r="E48" s="142"/>
      <c r="F48" s="142"/>
      <c r="G48" s="142"/>
      <c r="H48" s="144">
        <v>19688.24</v>
      </c>
      <c r="I48" s="144"/>
      <c r="J48" s="86">
        <f t="shared" si="0"/>
        <v>0.40092042779529036</v>
      </c>
    </row>
    <row r="49" spans="1:10" ht="15">
      <c r="A49" s="137" t="s">
        <v>36</v>
      </c>
      <c r="B49" s="137"/>
      <c r="C49" s="137"/>
      <c r="D49" s="137"/>
      <c r="E49" s="137"/>
      <c r="F49" s="137"/>
      <c r="G49" s="15"/>
      <c r="H49" s="143">
        <v>10892</v>
      </c>
      <c r="I49" s="143"/>
      <c r="J49" s="86">
        <f t="shared" si="0"/>
        <v>0.22179866252881425</v>
      </c>
    </row>
    <row r="50" spans="1:10" ht="15">
      <c r="A50" s="141"/>
      <c r="B50" s="141"/>
      <c r="C50" s="141"/>
      <c r="D50" s="142" t="s">
        <v>37</v>
      </c>
      <c r="E50" s="142"/>
      <c r="F50" s="142"/>
      <c r="G50" s="142"/>
      <c r="H50" s="144">
        <v>7151.4</v>
      </c>
      <c r="I50" s="144"/>
      <c r="J50" s="86">
        <f t="shared" si="0"/>
        <v>0.14562715343449892</v>
      </c>
    </row>
    <row r="51" spans="1:10" ht="15">
      <c r="A51" s="141"/>
      <c r="B51" s="141"/>
      <c r="C51" s="141"/>
      <c r="D51" s="142" t="s">
        <v>141</v>
      </c>
      <c r="E51" s="142"/>
      <c r="F51" s="142"/>
      <c r="G51" s="142"/>
      <c r="H51" s="144">
        <v>3740.6</v>
      </c>
      <c r="I51" s="144"/>
      <c r="J51" s="86">
        <f t="shared" si="0"/>
        <v>0.07617150909431533</v>
      </c>
    </row>
    <row r="52" spans="1:10" ht="15">
      <c r="A52" s="137" t="s">
        <v>97</v>
      </c>
      <c r="B52" s="137"/>
      <c r="C52" s="137"/>
      <c r="D52" s="137"/>
      <c r="E52" s="137"/>
      <c r="F52" s="137"/>
      <c r="G52" s="15"/>
      <c r="H52" s="138">
        <v>152475.96</v>
      </c>
      <c r="I52" s="138"/>
      <c r="J52" s="86">
        <f t="shared" si="0"/>
        <v>3.1049360995039463</v>
      </c>
    </row>
    <row r="53" spans="1:10" ht="15">
      <c r="A53" s="141"/>
      <c r="B53" s="141"/>
      <c r="C53" s="141"/>
      <c r="D53" s="142" t="s">
        <v>39</v>
      </c>
      <c r="E53" s="142"/>
      <c r="F53" s="142"/>
      <c r="G53" s="142"/>
      <c r="H53" s="144">
        <v>7158.4</v>
      </c>
      <c r="I53" s="144"/>
      <c r="J53" s="86">
        <f t="shared" si="0"/>
        <v>0.14576969756208813</v>
      </c>
    </row>
    <row r="54" spans="1:10" ht="15">
      <c r="A54" s="141"/>
      <c r="B54" s="141"/>
      <c r="C54" s="141"/>
      <c r="D54" s="142" t="s">
        <v>38</v>
      </c>
      <c r="E54" s="142"/>
      <c r="F54" s="142"/>
      <c r="G54" s="142"/>
      <c r="H54" s="138">
        <v>145317.56</v>
      </c>
      <c r="I54" s="138"/>
      <c r="J54" s="86">
        <f t="shared" si="0"/>
        <v>2.959166401941858</v>
      </c>
    </row>
    <row r="55" spans="1:10" ht="15">
      <c r="A55" s="137" t="s">
        <v>40</v>
      </c>
      <c r="B55" s="137"/>
      <c r="C55" s="137"/>
      <c r="D55" s="137"/>
      <c r="E55" s="137"/>
      <c r="F55" s="137"/>
      <c r="G55" s="15"/>
      <c r="H55" s="138">
        <v>11236.06</v>
      </c>
      <c r="I55" s="138"/>
      <c r="J55" s="86">
        <f t="shared" si="0"/>
        <v>0.22880491003429201</v>
      </c>
    </row>
    <row r="56" spans="1:10" ht="15">
      <c r="A56" s="137" t="s">
        <v>75</v>
      </c>
      <c r="B56" s="137"/>
      <c r="C56" s="137"/>
      <c r="D56" s="137"/>
      <c r="E56" s="137"/>
      <c r="F56" s="137"/>
      <c r="G56" s="15"/>
      <c r="H56" s="138">
        <v>3666.53</v>
      </c>
      <c r="I56" s="138"/>
      <c r="J56" s="86">
        <f t="shared" si="0"/>
        <v>0.0746631885899535</v>
      </c>
    </row>
    <row r="57" spans="1:10" ht="15">
      <c r="A57" s="137" t="s">
        <v>41</v>
      </c>
      <c r="B57" s="137"/>
      <c r="C57" s="137"/>
      <c r="D57" s="137"/>
      <c r="E57" s="137"/>
      <c r="F57" s="137"/>
      <c r="G57" s="15"/>
      <c r="H57" s="138">
        <v>4129.53</v>
      </c>
      <c r="I57" s="138"/>
      <c r="J57" s="86">
        <f t="shared" si="0"/>
        <v>0.08409146445763996</v>
      </c>
    </row>
    <row r="58" spans="1:10" ht="15">
      <c r="A58" s="141"/>
      <c r="B58" s="141"/>
      <c r="C58" s="141"/>
      <c r="D58" s="142" t="s">
        <v>142</v>
      </c>
      <c r="E58" s="142"/>
      <c r="F58" s="142"/>
      <c r="G58" s="142"/>
      <c r="H58" s="138">
        <v>2139.51</v>
      </c>
      <c r="I58" s="138"/>
      <c r="J58" s="86">
        <f t="shared" si="0"/>
        <v>0.04356779805977079</v>
      </c>
    </row>
    <row r="59" spans="1:10" ht="15">
      <c r="A59" s="141"/>
      <c r="B59" s="141"/>
      <c r="C59" s="141"/>
      <c r="D59" s="142" t="s">
        <v>43</v>
      </c>
      <c r="E59" s="142"/>
      <c r="F59" s="142"/>
      <c r="G59" s="142"/>
      <c r="H59" s="138">
        <v>1990.02</v>
      </c>
      <c r="I59" s="138"/>
      <c r="J59" s="86">
        <f t="shared" si="0"/>
        <v>0.04052366639786917</v>
      </c>
    </row>
    <row r="60" spans="1:10" ht="30.75" customHeight="1">
      <c r="A60" s="137" t="s">
        <v>110</v>
      </c>
      <c r="B60" s="137"/>
      <c r="C60" s="137"/>
      <c r="D60" s="137"/>
      <c r="E60" s="137"/>
      <c r="F60" s="137"/>
      <c r="G60" s="15"/>
      <c r="H60" s="143">
        <v>3440</v>
      </c>
      <c r="I60" s="143"/>
      <c r="J60" s="86">
        <f t="shared" si="0"/>
        <v>0.0700502569866986</v>
      </c>
    </row>
    <row r="61" spans="1:10" ht="15">
      <c r="A61" s="137" t="s">
        <v>98</v>
      </c>
      <c r="B61" s="137"/>
      <c r="C61" s="137"/>
      <c r="D61" s="137"/>
      <c r="E61" s="137"/>
      <c r="F61" s="137"/>
      <c r="G61" s="15"/>
      <c r="H61" s="138">
        <v>68611.77</v>
      </c>
      <c r="I61" s="138"/>
      <c r="J61" s="86">
        <f t="shared" si="0"/>
        <v>1.397172128143098</v>
      </c>
    </row>
    <row r="62" spans="1:10" ht="27" customHeight="1">
      <c r="A62" s="137" t="s">
        <v>66</v>
      </c>
      <c r="B62" s="137"/>
      <c r="C62" s="137"/>
      <c r="D62" s="137"/>
      <c r="E62" s="137"/>
      <c r="F62" s="137"/>
      <c r="G62" s="15"/>
      <c r="H62" s="138">
        <v>68611.77</v>
      </c>
      <c r="I62" s="138"/>
      <c r="J62" s="86">
        <f t="shared" si="0"/>
        <v>1.397172128143098</v>
      </c>
    </row>
    <row r="63" spans="1:10" ht="15">
      <c r="A63" s="137" t="s">
        <v>85</v>
      </c>
      <c r="B63" s="137"/>
      <c r="C63" s="137"/>
      <c r="D63" s="137"/>
      <c r="E63" s="137"/>
      <c r="F63" s="137"/>
      <c r="G63" s="15"/>
      <c r="H63" s="138">
        <v>23633.91</v>
      </c>
      <c r="I63" s="138"/>
      <c r="J63" s="86">
        <f t="shared" si="0"/>
        <v>0.48126786892456563</v>
      </c>
    </row>
    <row r="64" spans="1:10" ht="15">
      <c r="A64" s="141"/>
      <c r="B64" s="141"/>
      <c r="C64" s="141"/>
      <c r="D64" s="142" t="s">
        <v>64</v>
      </c>
      <c r="E64" s="142"/>
      <c r="F64" s="142"/>
      <c r="G64" s="142"/>
      <c r="H64" s="138">
        <v>681.59</v>
      </c>
      <c r="I64" s="138"/>
      <c r="J64" s="86">
        <f t="shared" si="0"/>
        <v>0.013879521703361599</v>
      </c>
    </row>
    <row r="65" spans="1:10" ht="15">
      <c r="A65" s="141"/>
      <c r="B65" s="141"/>
      <c r="C65" s="141"/>
      <c r="D65" s="142" t="s">
        <v>143</v>
      </c>
      <c r="E65" s="142"/>
      <c r="F65" s="142"/>
      <c r="G65" s="142"/>
      <c r="H65" s="138">
        <v>500.22</v>
      </c>
      <c r="I65" s="138"/>
      <c r="J65" s="86">
        <f t="shared" si="0"/>
        <v>0.010186203357525108</v>
      </c>
    </row>
    <row r="66" spans="1:10" ht="15">
      <c r="A66" s="141"/>
      <c r="B66" s="141"/>
      <c r="C66" s="141"/>
      <c r="D66" s="142" t="s">
        <v>65</v>
      </c>
      <c r="E66" s="142"/>
      <c r="F66" s="142"/>
      <c r="G66" s="142"/>
      <c r="H66" s="143">
        <v>7347</v>
      </c>
      <c r="I66" s="143"/>
      <c r="J66" s="86">
        <f t="shared" si="0"/>
        <v>0.1496102436282775</v>
      </c>
    </row>
    <row r="67" spans="1:10" ht="26.25" customHeight="1">
      <c r="A67" s="141"/>
      <c r="B67" s="141"/>
      <c r="C67" s="141"/>
      <c r="D67" s="142" t="s">
        <v>49</v>
      </c>
      <c r="E67" s="142"/>
      <c r="F67" s="142"/>
      <c r="G67" s="142"/>
      <c r="H67" s="138">
        <v>15105.1</v>
      </c>
      <c r="I67" s="138"/>
      <c r="J67" s="86">
        <f t="shared" si="0"/>
        <v>0.30759190023540145</v>
      </c>
    </row>
    <row r="68" spans="1:10" ht="15">
      <c r="A68" s="137" t="s">
        <v>144</v>
      </c>
      <c r="B68" s="137"/>
      <c r="C68" s="137"/>
      <c r="D68" s="137"/>
      <c r="E68" s="137"/>
      <c r="F68" s="137"/>
      <c r="G68" s="15"/>
      <c r="H68" s="143">
        <v>2663</v>
      </c>
      <c r="I68" s="143"/>
      <c r="J68" s="86">
        <f t="shared" si="0"/>
        <v>0.05422785882429603</v>
      </c>
    </row>
    <row r="69" spans="1:10" ht="15">
      <c r="A69" s="137" t="s">
        <v>145</v>
      </c>
      <c r="B69" s="137"/>
      <c r="C69" s="137"/>
      <c r="D69" s="137"/>
      <c r="E69" s="137"/>
      <c r="F69" s="137"/>
      <c r="G69" s="15"/>
      <c r="H69" s="143">
        <v>2663</v>
      </c>
      <c r="I69" s="143"/>
      <c r="J69" s="86">
        <f t="shared" si="0"/>
        <v>0.05422785882429603</v>
      </c>
    </row>
    <row r="70" spans="1:10" ht="15">
      <c r="A70" s="141"/>
      <c r="B70" s="141"/>
      <c r="C70" s="141"/>
      <c r="D70" s="142" t="s">
        <v>146</v>
      </c>
      <c r="E70" s="142"/>
      <c r="F70" s="142"/>
      <c r="G70" s="142"/>
      <c r="H70" s="143">
        <v>738</v>
      </c>
      <c r="I70" s="143"/>
      <c r="J70" s="86">
        <f t="shared" si="0"/>
        <v>0.015028223737262663</v>
      </c>
    </row>
    <row r="71" spans="1:10" ht="15">
      <c r="A71" s="141"/>
      <c r="B71" s="141"/>
      <c r="C71" s="141"/>
      <c r="D71" s="142" t="s">
        <v>147</v>
      </c>
      <c r="E71" s="142"/>
      <c r="F71" s="142"/>
      <c r="G71" s="142"/>
      <c r="H71" s="143">
        <v>1739</v>
      </c>
      <c r="I71" s="143"/>
      <c r="J71" s="86">
        <f t="shared" si="0"/>
        <v>0.03541203398252001</v>
      </c>
    </row>
    <row r="72" spans="1:10" ht="27.75" customHeight="1">
      <c r="A72" s="141"/>
      <c r="B72" s="141"/>
      <c r="C72" s="141"/>
      <c r="D72" s="142" t="s">
        <v>148</v>
      </c>
      <c r="E72" s="142"/>
      <c r="F72" s="142"/>
      <c r="G72" s="142"/>
      <c r="H72" s="143">
        <v>186</v>
      </c>
      <c r="I72" s="143"/>
      <c r="J72" s="86">
        <f t="shared" si="0"/>
        <v>0.0037876011045133544</v>
      </c>
    </row>
    <row r="73" spans="1:10" ht="29.25" customHeight="1">
      <c r="A73" s="137" t="s">
        <v>99</v>
      </c>
      <c r="B73" s="137"/>
      <c r="C73" s="137"/>
      <c r="D73" s="137"/>
      <c r="E73" s="137"/>
      <c r="F73" s="137"/>
      <c r="G73" s="15"/>
      <c r="H73" s="143">
        <v>36224</v>
      </c>
      <c r="I73" s="143"/>
      <c r="J73" s="86">
        <f t="shared" si="0"/>
        <v>0.7376454968273749</v>
      </c>
    </row>
    <row r="74" spans="1:10" ht="15">
      <c r="A74" s="137" t="s">
        <v>51</v>
      </c>
      <c r="B74" s="137"/>
      <c r="C74" s="137"/>
      <c r="D74" s="137"/>
      <c r="E74" s="137"/>
      <c r="F74" s="137"/>
      <c r="G74" s="15"/>
      <c r="H74" s="143">
        <v>36224</v>
      </c>
      <c r="I74" s="143"/>
      <c r="J74" s="86">
        <f t="shared" si="0"/>
        <v>0.7376454968273749</v>
      </c>
    </row>
    <row r="75" spans="1:10" ht="15">
      <c r="A75" s="141"/>
      <c r="B75" s="141"/>
      <c r="C75" s="141"/>
      <c r="D75" s="142" t="s">
        <v>113</v>
      </c>
      <c r="E75" s="142"/>
      <c r="F75" s="142"/>
      <c r="G75" s="142"/>
      <c r="H75" s="143">
        <v>2640</v>
      </c>
      <c r="I75" s="143"/>
      <c r="J75" s="86">
        <f t="shared" si="0"/>
        <v>0.05375949954793148</v>
      </c>
    </row>
    <row r="76" spans="1:10" ht="15">
      <c r="A76" s="141"/>
      <c r="B76" s="141"/>
      <c r="C76" s="141"/>
      <c r="D76" s="142" t="s">
        <v>55</v>
      </c>
      <c r="E76" s="142"/>
      <c r="F76" s="142"/>
      <c r="G76" s="142"/>
      <c r="H76" s="143">
        <v>884</v>
      </c>
      <c r="I76" s="143"/>
      <c r="J76" s="86">
        <f t="shared" si="0"/>
        <v>0.018001286969837663</v>
      </c>
    </row>
    <row r="77" spans="1:10" ht="27" customHeight="1">
      <c r="A77" s="141"/>
      <c r="B77" s="141"/>
      <c r="C77" s="141"/>
      <c r="D77" s="142" t="s">
        <v>56</v>
      </c>
      <c r="E77" s="142"/>
      <c r="F77" s="142"/>
      <c r="G77" s="142"/>
      <c r="H77" s="143">
        <v>32700</v>
      </c>
      <c r="I77" s="143"/>
      <c r="J77" s="86">
        <f t="shared" si="0"/>
        <v>0.6658847103096058</v>
      </c>
    </row>
    <row r="78" spans="1:10" ht="30.75" customHeight="1">
      <c r="A78" s="137" t="s">
        <v>100</v>
      </c>
      <c r="B78" s="137"/>
      <c r="C78" s="137"/>
      <c r="D78" s="137"/>
      <c r="E78" s="137"/>
      <c r="F78" s="137"/>
      <c r="G78" s="15"/>
      <c r="H78" s="138">
        <v>10880.67</v>
      </c>
      <c r="I78" s="138"/>
      <c r="J78" s="86">
        <f t="shared" si="0"/>
        <v>0.22156794467658772</v>
      </c>
    </row>
    <row r="79" spans="1:10" ht="13.5" customHeight="1">
      <c r="A79" s="141"/>
      <c r="B79" s="141"/>
      <c r="C79" s="141"/>
      <c r="D79" s="142" t="s">
        <v>114</v>
      </c>
      <c r="E79" s="142"/>
      <c r="F79" s="142"/>
      <c r="G79" s="142"/>
      <c r="H79" s="138">
        <v>4503.98</v>
      </c>
      <c r="I79" s="138"/>
      <c r="J79" s="86">
        <f t="shared" si="0"/>
        <v>0.09171655711132289</v>
      </c>
    </row>
    <row r="80" spans="1:10" ht="15">
      <c r="A80" s="141"/>
      <c r="B80" s="141"/>
      <c r="C80" s="141"/>
      <c r="D80" s="142" t="s">
        <v>82</v>
      </c>
      <c r="E80" s="142"/>
      <c r="F80" s="142"/>
      <c r="G80" s="142"/>
      <c r="H80" s="138">
        <v>3907.21</v>
      </c>
      <c r="I80" s="138"/>
      <c r="J80" s="86">
        <f t="shared" si="0"/>
        <v>0.07956426296540658</v>
      </c>
    </row>
    <row r="81" spans="1:10" ht="15">
      <c r="A81" s="141"/>
      <c r="B81" s="141"/>
      <c r="C81" s="141"/>
      <c r="D81" s="142" t="s">
        <v>149</v>
      </c>
      <c r="E81" s="142"/>
      <c r="F81" s="142"/>
      <c r="G81" s="142"/>
      <c r="H81" s="138">
        <v>2469.48</v>
      </c>
      <c r="I81" s="138"/>
      <c r="J81" s="86">
        <f aca="true" t="shared" si="1" ref="J81:J109">H81/12/4092.3</f>
        <v>0.05028712459985826</v>
      </c>
    </row>
    <row r="82" spans="1:10" ht="27" customHeight="1">
      <c r="A82" s="137" t="s">
        <v>88</v>
      </c>
      <c r="B82" s="137"/>
      <c r="C82" s="137"/>
      <c r="D82" s="137"/>
      <c r="E82" s="137"/>
      <c r="F82" s="137"/>
      <c r="G82" s="15"/>
      <c r="H82" s="138">
        <v>23258.22</v>
      </c>
      <c r="I82" s="138"/>
      <c r="J82" s="86">
        <f t="shared" si="1"/>
        <v>0.47361752559685266</v>
      </c>
    </row>
    <row r="83" spans="1:10" ht="15" customHeight="1">
      <c r="A83" s="141"/>
      <c r="B83" s="141"/>
      <c r="C83" s="141"/>
      <c r="D83" s="142" t="s">
        <v>150</v>
      </c>
      <c r="E83" s="142"/>
      <c r="F83" s="142"/>
      <c r="G83" s="142"/>
      <c r="H83" s="138">
        <v>1471.46</v>
      </c>
      <c r="I83" s="138"/>
      <c r="J83" s="86">
        <f t="shared" si="1"/>
        <v>0.029963997426060325</v>
      </c>
    </row>
    <row r="84" spans="1:10" ht="27" customHeight="1">
      <c r="A84" s="141"/>
      <c r="B84" s="141"/>
      <c r="C84" s="141"/>
      <c r="D84" s="142" t="s">
        <v>90</v>
      </c>
      <c r="E84" s="142"/>
      <c r="F84" s="142"/>
      <c r="G84" s="142"/>
      <c r="H84" s="138">
        <v>3204.56</v>
      </c>
      <c r="I84" s="138"/>
      <c r="J84" s="86">
        <f t="shared" si="1"/>
        <v>0.06525588707246943</v>
      </c>
    </row>
    <row r="85" spans="1:10" ht="15">
      <c r="A85" s="141"/>
      <c r="B85" s="141"/>
      <c r="C85" s="141"/>
      <c r="D85" s="142" t="s">
        <v>120</v>
      </c>
      <c r="E85" s="142"/>
      <c r="F85" s="142"/>
      <c r="G85" s="142"/>
      <c r="H85" s="143">
        <v>804</v>
      </c>
      <c r="I85" s="143"/>
      <c r="J85" s="86">
        <f t="shared" si="1"/>
        <v>0.01637221122596095</v>
      </c>
    </row>
    <row r="86" spans="1:10" ht="15">
      <c r="A86" s="141"/>
      <c r="B86" s="141"/>
      <c r="C86" s="141"/>
      <c r="D86" s="142" t="s">
        <v>122</v>
      </c>
      <c r="E86" s="142"/>
      <c r="F86" s="142"/>
      <c r="G86" s="142"/>
      <c r="H86" s="143">
        <v>16805</v>
      </c>
      <c r="I86" s="143"/>
      <c r="J86" s="86">
        <f t="shared" si="1"/>
        <v>0.34220772344810174</v>
      </c>
    </row>
    <row r="87" spans="1:10" ht="16.5" customHeight="1">
      <c r="A87" s="141"/>
      <c r="B87" s="141"/>
      <c r="C87" s="141"/>
      <c r="D87" s="142" t="s">
        <v>151</v>
      </c>
      <c r="E87" s="142"/>
      <c r="F87" s="142"/>
      <c r="G87" s="142"/>
      <c r="H87" s="144">
        <v>973.2</v>
      </c>
      <c r="I87" s="144"/>
      <c r="J87" s="86">
        <f t="shared" si="1"/>
        <v>0.019817706424260197</v>
      </c>
    </row>
    <row r="88" spans="1:10" ht="29.25" customHeight="1">
      <c r="A88" s="137" t="s">
        <v>124</v>
      </c>
      <c r="B88" s="137"/>
      <c r="C88" s="137"/>
      <c r="D88" s="137"/>
      <c r="E88" s="137"/>
      <c r="F88" s="137"/>
      <c r="G88" s="15"/>
      <c r="H88" s="143">
        <v>804</v>
      </c>
      <c r="I88" s="143"/>
      <c r="J88" s="86">
        <f t="shared" si="1"/>
        <v>0.01637221122596095</v>
      </c>
    </row>
    <row r="89" spans="1:10" ht="15">
      <c r="A89" s="137" t="s">
        <v>125</v>
      </c>
      <c r="B89" s="137"/>
      <c r="C89" s="137"/>
      <c r="D89" s="137"/>
      <c r="E89" s="137"/>
      <c r="F89" s="137"/>
      <c r="G89" s="15"/>
      <c r="H89" s="143">
        <v>804</v>
      </c>
      <c r="I89" s="143"/>
      <c r="J89" s="86">
        <f t="shared" si="1"/>
        <v>0.01637221122596095</v>
      </c>
    </row>
    <row r="90" spans="1:10" ht="15">
      <c r="A90" s="141"/>
      <c r="B90" s="141"/>
      <c r="C90" s="141"/>
      <c r="D90" s="142" t="s">
        <v>120</v>
      </c>
      <c r="E90" s="142"/>
      <c r="F90" s="142"/>
      <c r="G90" s="142"/>
      <c r="H90" s="143">
        <v>804</v>
      </c>
      <c r="I90" s="143"/>
      <c r="J90" s="86">
        <f t="shared" si="1"/>
        <v>0.01637221122596095</v>
      </c>
    </row>
    <row r="91" spans="1:10" ht="26.25" customHeight="1">
      <c r="A91" s="137" t="s">
        <v>101</v>
      </c>
      <c r="B91" s="137"/>
      <c r="C91" s="137"/>
      <c r="D91" s="137"/>
      <c r="E91" s="137"/>
      <c r="F91" s="137"/>
      <c r="G91" s="15"/>
      <c r="H91" s="138">
        <v>11830.84</v>
      </c>
      <c r="I91" s="138"/>
      <c r="J91" s="86">
        <f t="shared" si="1"/>
        <v>0.2409166809210794</v>
      </c>
    </row>
    <row r="92" spans="1:10" ht="27.75" customHeight="1">
      <c r="A92" s="141"/>
      <c r="B92" s="141"/>
      <c r="C92" s="141"/>
      <c r="D92" s="142" t="s">
        <v>77</v>
      </c>
      <c r="E92" s="142"/>
      <c r="F92" s="142"/>
      <c r="G92" s="142"/>
      <c r="H92" s="138">
        <v>6791.52</v>
      </c>
      <c r="I92" s="138"/>
      <c r="J92" s="86">
        <f t="shared" si="1"/>
        <v>0.13829875620066956</v>
      </c>
    </row>
    <row r="93" spans="1:10" ht="15" customHeight="1">
      <c r="A93" s="141"/>
      <c r="B93" s="141"/>
      <c r="C93" s="141"/>
      <c r="D93" s="142" t="s">
        <v>152</v>
      </c>
      <c r="E93" s="142"/>
      <c r="F93" s="142"/>
      <c r="G93" s="142"/>
      <c r="H93" s="138">
        <v>5039.32</v>
      </c>
      <c r="I93" s="138"/>
      <c r="J93" s="86">
        <f t="shared" si="1"/>
        <v>0.10261792472040987</v>
      </c>
    </row>
    <row r="94" spans="1:10" ht="27.75" customHeight="1">
      <c r="A94" s="137" t="s">
        <v>103</v>
      </c>
      <c r="B94" s="137"/>
      <c r="C94" s="137"/>
      <c r="D94" s="137"/>
      <c r="E94" s="137"/>
      <c r="F94" s="137"/>
      <c r="G94" s="15"/>
      <c r="H94" s="143">
        <v>22746</v>
      </c>
      <c r="I94" s="143"/>
      <c r="J94" s="86">
        <f t="shared" si="1"/>
        <v>0.46318696087774597</v>
      </c>
    </row>
    <row r="95" spans="1:10" ht="15">
      <c r="A95" s="141"/>
      <c r="B95" s="141"/>
      <c r="C95" s="141"/>
      <c r="D95" s="142" t="s">
        <v>127</v>
      </c>
      <c r="E95" s="142"/>
      <c r="F95" s="142"/>
      <c r="G95" s="142"/>
      <c r="H95" s="143">
        <v>20796</v>
      </c>
      <c r="I95" s="143"/>
      <c r="J95" s="86">
        <f t="shared" si="1"/>
        <v>0.42347823962075115</v>
      </c>
    </row>
    <row r="96" spans="1:10" ht="15">
      <c r="A96" s="141"/>
      <c r="B96" s="141"/>
      <c r="C96" s="141"/>
      <c r="D96" s="142" t="s">
        <v>69</v>
      </c>
      <c r="E96" s="142"/>
      <c r="F96" s="142"/>
      <c r="G96" s="142"/>
      <c r="H96" s="143">
        <v>1950</v>
      </c>
      <c r="I96" s="143"/>
      <c r="J96" s="86">
        <f t="shared" si="1"/>
        <v>0.039708721256994844</v>
      </c>
    </row>
    <row r="97" spans="1:10" ht="15">
      <c r="A97" s="137" t="s">
        <v>104</v>
      </c>
      <c r="B97" s="137"/>
      <c r="C97" s="137"/>
      <c r="D97" s="137"/>
      <c r="E97" s="137"/>
      <c r="F97" s="137"/>
      <c r="G97" s="15"/>
      <c r="H97" s="138">
        <v>9210.63</v>
      </c>
      <c r="I97" s="138"/>
      <c r="J97" s="86">
        <f t="shared" si="1"/>
        <v>0.1875601739852894</v>
      </c>
    </row>
    <row r="98" spans="1:10" ht="15">
      <c r="A98" s="141"/>
      <c r="B98" s="141"/>
      <c r="C98" s="141"/>
      <c r="D98" s="142" t="s">
        <v>128</v>
      </c>
      <c r="E98" s="142"/>
      <c r="F98" s="142"/>
      <c r="G98" s="142"/>
      <c r="H98" s="143">
        <v>1435</v>
      </c>
      <c r="I98" s="143"/>
      <c r="J98" s="86">
        <f t="shared" si="1"/>
        <v>0.02922154615578851</v>
      </c>
    </row>
    <row r="99" spans="1:10" ht="15">
      <c r="A99" s="141"/>
      <c r="B99" s="141"/>
      <c r="C99" s="141"/>
      <c r="D99" s="142" t="s">
        <v>47</v>
      </c>
      <c r="E99" s="142"/>
      <c r="F99" s="142"/>
      <c r="G99" s="142"/>
      <c r="H99" s="143">
        <v>3918</v>
      </c>
      <c r="I99" s="143"/>
      <c r="J99" s="86">
        <f t="shared" si="1"/>
        <v>0.07978398455636194</v>
      </c>
    </row>
    <row r="100" spans="1:10" ht="15">
      <c r="A100" s="141"/>
      <c r="B100" s="141"/>
      <c r="C100" s="141"/>
      <c r="D100" s="142" t="s">
        <v>153</v>
      </c>
      <c r="E100" s="142"/>
      <c r="F100" s="142"/>
      <c r="G100" s="142"/>
      <c r="H100" s="138">
        <v>165.63</v>
      </c>
      <c r="I100" s="138"/>
      <c r="J100" s="86">
        <f t="shared" si="1"/>
        <v>0.0033727976932287464</v>
      </c>
    </row>
    <row r="101" spans="1:10" ht="27" customHeight="1">
      <c r="A101" s="141"/>
      <c r="B101" s="141"/>
      <c r="C101" s="141"/>
      <c r="D101" s="142" t="s">
        <v>154</v>
      </c>
      <c r="E101" s="142"/>
      <c r="F101" s="142"/>
      <c r="G101" s="142"/>
      <c r="H101" s="143">
        <v>3692</v>
      </c>
      <c r="I101" s="143"/>
      <c r="J101" s="86">
        <f t="shared" si="1"/>
        <v>0.07518184557991024</v>
      </c>
    </row>
    <row r="102" spans="1:10" ht="15">
      <c r="A102" s="137" t="s">
        <v>155</v>
      </c>
      <c r="B102" s="137"/>
      <c r="C102" s="137"/>
      <c r="D102" s="137"/>
      <c r="E102" s="137"/>
      <c r="F102" s="137"/>
      <c r="G102" s="15"/>
      <c r="H102" s="138">
        <v>201215.97</v>
      </c>
      <c r="I102" s="138"/>
      <c r="J102" s="86">
        <f t="shared" si="1"/>
        <v>4.097450700095301</v>
      </c>
    </row>
    <row r="103" spans="1:10" ht="15">
      <c r="A103" s="137" t="s">
        <v>70</v>
      </c>
      <c r="B103" s="137"/>
      <c r="C103" s="137"/>
      <c r="D103" s="137"/>
      <c r="E103" s="137"/>
      <c r="F103" s="137"/>
      <c r="G103" s="15"/>
      <c r="H103" s="138">
        <v>65212.59</v>
      </c>
      <c r="I103" s="138"/>
      <c r="J103" s="86">
        <f t="shared" si="1"/>
        <v>1.3279531070547124</v>
      </c>
    </row>
    <row r="104" spans="1:10" ht="15">
      <c r="A104" s="137" t="s">
        <v>71</v>
      </c>
      <c r="B104" s="137"/>
      <c r="C104" s="137"/>
      <c r="D104" s="137"/>
      <c r="E104" s="137"/>
      <c r="F104" s="137"/>
      <c r="G104" s="15"/>
      <c r="H104" s="138">
        <v>29022.51</v>
      </c>
      <c r="I104" s="138"/>
      <c r="J104" s="86">
        <f t="shared" si="1"/>
        <v>0.5909983383427412</v>
      </c>
    </row>
    <row r="105" spans="1:10" ht="15">
      <c r="A105" s="137" t="s">
        <v>72</v>
      </c>
      <c r="B105" s="137"/>
      <c r="C105" s="137"/>
      <c r="D105" s="137"/>
      <c r="E105" s="137"/>
      <c r="F105" s="137"/>
      <c r="G105" s="15"/>
      <c r="H105" s="138">
        <v>36190.08</v>
      </c>
      <c r="I105" s="138"/>
      <c r="J105" s="86">
        <f t="shared" si="1"/>
        <v>0.7369547687119713</v>
      </c>
    </row>
    <row r="106" spans="1:10" ht="45" customHeight="1">
      <c r="A106" s="137" t="s">
        <v>73</v>
      </c>
      <c r="B106" s="137"/>
      <c r="C106" s="137"/>
      <c r="D106" s="137"/>
      <c r="E106" s="137"/>
      <c r="F106" s="137"/>
      <c r="G106" s="15"/>
      <c r="H106" s="138">
        <v>157376.72</v>
      </c>
      <c r="I106" s="138"/>
      <c r="J106" s="86">
        <f t="shared" si="1"/>
        <v>3.204732465035962</v>
      </c>
    </row>
    <row r="107" spans="1:10" ht="15">
      <c r="A107" s="137" t="s">
        <v>93</v>
      </c>
      <c r="B107" s="137"/>
      <c r="C107" s="137"/>
      <c r="D107" s="137"/>
      <c r="E107" s="137"/>
      <c r="F107" s="137"/>
      <c r="G107" s="15"/>
      <c r="H107" s="138">
        <v>79178.97</v>
      </c>
      <c r="I107" s="138"/>
      <c r="J107" s="86">
        <f t="shared" si="1"/>
        <v>1.612356743151773</v>
      </c>
    </row>
    <row r="108" spans="1:10" ht="15">
      <c r="A108" s="137" t="s">
        <v>92</v>
      </c>
      <c r="B108" s="137"/>
      <c r="C108" s="137"/>
      <c r="D108" s="137"/>
      <c r="E108" s="137"/>
      <c r="F108" s="137"/>
      <c r="G108" s="15"/>
      <c r="H108" s="138">
        <v>13278.86</v>
      </c>
      <c r="I108" s="138"/>
      <c r="J108" s="86">
        <f t="shared" si="1"/>
        <v>0.2704033591541839</v>
      </c>
    </row>
    <row r="109" spans="1:10" ht="15">
      <c r="A109" s="137" t="s">
        <v>74</v>
      </c>
      <c r="B109" s="137"/>
      <c r="C109" s="137"/>
      <c r="D109" s="137"/>
      <c r="E109" s="137"/>
      <c r="F109" s="137"/>
      <c r="G109" s="15"/>
      <c r="H109" s="138">
        <v>64918.89</v>
      </c>
      <c r="I109" s="138"/>
      <c r="J109" s="86">
        <f t="shared" si="1"/>
        <v>1.321972362730005</v>
      </c>
    </row>
    <row r="110" spans="1:10" ht="15">
      <c r="A110" s="139" t="s">
        <v>94</v>
      </c>
      <c r="B110" s="139"/>
      <c r="C110" s="139"/>
      <c r="D110" s="140">
        <v>948722.24</v>
      </c>
      <c r="E110" s="140"/>
      <c r="F110" s="140"/>
      <c r="G110" s="140"/>
      <c r="H110" s="140"/>
      <c r="I110" s="140"/>
      <c r="J110" s="87"/>
    </row>
    <row r="111" spans="1:9" ht="15">
      <c r="A111" s="12"/>
      <c r="B111" s="12"/>
      <c r="C111" s="12"/>
      <c r="D111" s="129"/>
      <c r="E111" s="129"/>
      <c r="F111" s="12"/>
      <c r="G111" s="12"/>
      <c r="H111" s="12"/>
      <c r="I111" s="12"/>
    </row>
    <row r="112" spans="1:9" ht="15">
      <c r="A112" s="130" t="s">
        <v>95</v>
      </c>
      <c r="B112" s="130"/>
      <c r="C112" s="12"/>
      <c r="D112" s="12"/>
      <c r="E112" s="12"/>
      <c r="F112" s="12"/>
      <c r="G112" s="12"/>
      <c r="H112" s="12" t="s">
        <v>96</v>
      </c>
      <c r="I112" s="12"/>
    </row>
    <row r="113" spans="1:9" ht="15">
      <c r="A113" s="12" t="s">
        <v>0</v>
      </c>
      <c r="B113" s="12"/>
      <c r="C113" s="12"/>
      <c r="D113" s="12"/>
      <c r="E113" s="12"/>
      <c r="F113" s="12"/>
      <c r="G113" s="12"/>
      <c r="H113" s="12"/>
      <c r="I113" s="12"/>
    </row>
    <row r="114" spans="1:9" ht="15">
      <c r="A114" s="12"/>
      <c r="B114" s="12"/>
      <c r="C114" s="12"/>
      <c r="D114" s="12"/>
      <c r="E114" s="12"/>
      <c r="F114" s="12"/>
      <c r="G114" s="12"/>
      <c r="H114" s="12"/>
      <c r="I114" s="12"/>
    </row>
    <row r="115" spans="1:11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 ht="15">
      <c r="A116" s="12"/>
      <c r="B116" s="12"/>
      <c r="C116" s="12"/>
      <c r="D116" s="12"/>
      <c r="E116" s="12"/>
      <c r="F116" s="12"/>
      <c r="G116" s="12"/>
      <c r="H116" s="12"/>
      <c r="I116" s="12"/>
      <c r="J116" s="130"/>
      <c r="K116" s="130"/>
    </row>
  </sheetData>
  <sheetProtection/>
  <mergeCells count="264"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  <mergeCell ref="A17:C17"/>
    <mergeCell ref="D17:G17"/>
    <mergeCell ref="A18:C18"/>
    <mergeCell ref="D18:K18"/>
    <mergeCell ref="D19:E19"/>
    <mergeCell ref="A14:C14"/>
    <mergeCell ref="D14:G14"/>
    <mergeCell ref="A15:F15"/>
    <mergeCell ref="A16:F16"/>
    <mergeCell ref="A25:E25"/>
    <mergeCell ref="F25:G25"/>
    <mergeCell ref="H25:I25"/>
    <mergeCell ref="J25:K25"/>
    <mergeCell ref="A27:C27"/>
    <mergeCell ref="D27:G27"/>
    <mergeCell ref="H27:I27"/>
    <mergeCell ref="H21:I21"/>
    <mergeCell ref="A23:E23"/>
    <mergeCell ref="F23:G23"/>
    <mergeCell ref="H23:I23"/>
    <mergeCell ref="J23:K23"/>
    <mergeCell ref="A24:E24"/>
    <mergeCell ref="F24:G24"/>
    <mergeCell ref="H24:I24"/>
    <mergeCell ref="J24:K24"/>
    <mergeCell ref="A30:C30"/>
    <mergeCell ref="D30:G30"/>
    <mergeCell ref="H30:I30"/>
    <mergeCell ref="A31:C31"/>
    <mergeCell ref="D31:G31"/>
    <mergeCell ref="H31:I31"/>
    <mergeCell ref="A28:F28"/>
    <mergeCell ref="H28:I28"/>
    <mergeCell ref="A29:F29"/>
    <mergeCell ref="H29:I29"/>
    <mergeCell ref="A34:C34"/>
    <mergeCell ref="D34:G34"/>
    <mergeCell ref="H34:I34"/>
    <mergeCell ref="A35:C35"/>
    <mergeCell ref="D35:G35"/>
    <mergeCell ref="H35:I35"/>
    <mergeCell ref="A32:C32"/>
    <mergeCell ref="D32:G32"/>
    <mergeCell ref="H32:I32"/>
    <mergeCell ref="A33:C33"/>
    <mergeCell ref="D33:G33"/>
    <mergeCell ref="H33:I33"/>
    <mergeCell ref="A38:F38"/>
    <mergeCell ref="H38:I38"/>
    <mergeCell ref="A39:C39"/>
    <mergeCell ref="D39:G39"/>
    <mergeCell ref="H39:I39"/>
    <mergeCell ref="A40:C40"/>
    <mergeCell ref="D40:G40"/>
    <mergeCell ref="H40:I40"/>
    <mergeCell ref="A36:C36"/>
    <mergeCell ref="D36:G36"/>
    <mergeCell ref="H36:I36"/>
    <mergeCell ref="A37:C37"/>
    <mergeCell ref="D37:G37"/>
    <mergeCell ref="H37:I37"/>
    <mergeCell ref="A43:C43"/>
    <mergeCell ref="D43:G43"/>
    <mergeCell ref="H43:I43"/>
    <mergeCell ref="A44:C44"/>
    <mergeCell ref="D44:G44"/>
    <mergeCell ref="H44:I44"/>
    <mergeCell ref="A41:C41"/>
    <mergeCell ref="D41:G41"/>
    <mergeCell ref="H41:I41"/>
    <mergeCell ref="A42:F42"/>
    <mergeCell ref="H42:I42"/>
    <mergeCell ref="A47:C47"/>
    <mergeCell ref="D47:G47"/>
    <mergeCell ref="H47:I47"/>
    <mergeCell ref="A48:C48"/>
    <mergeCell ref="D48:G48"/>
    <mergeCell ref="H48:I48"/>
    <mergeCell ref="A45:C45"/>
    <mergeCell ref="D45:G45"/>
    <mergeCell ref="H45:I45"/>
    <mergeCell ref="A46:C46"/>
    <mergeCell ref="D46:G46"/>
    <mergeCell ref="H46:I46"/>
    <mergeCell ref="A51:C51"/>
    <mergeCell ref="D51:G51"/>
    <mergeCell ref="H51:I51"/>
    <mergeCell ref="A52:F52"/>
    <mergeCell ref="H52:I52"/>
    <mergeCell ref="A53:C53"/>
    <mergeCell ref="D53:G53"/>
    <mergeCell ref="H53:I53"/>
    <mergeCell ref="A49:F49"/>
    <mergeCell ref="H49:I49"/>
    <mergeCell ref="A50:C50"/>
    <mergeCell ref="D50:G50"/>
    <mergeCell ref="H50:I50"/>
    <mergeCell ref="A57:F57"/>
    <mergeCell ref="H57:I57"/>
    <mergeCell ref="A58:C58"/>
    <mergeCell ref="D58:G58"/>
    <mergeCell ref="H58:I58"/>
    <mergeCell ref="A54:C54"/>
    <mergeCell ref="D54:G54"/>
    <mergeCell ref="H54:I54"/>
    <mergeCell ref="A55:F55"/>
    <mergeCell ref="H55:I55"/>
    <mergeCell ref="A56:F56"/>
    <mergeCell ref="H56:I56"/>
    <mergeCell ref="A61:F61"/>
    <mergeCell ref="H61:I61"/>
    <mergeCell ref="A62:F62"/>
    <mergeCell ref="H62:I62"/>
    <mergeCell ref="A59:C59"/>
    <mergeCell ref="D59:G59"/>
    <mergeCell ref="H59:I59"/>
    <mergeCell ref="A60:F60"/>
    <mergeCell ref="H60:I60"/>
    <mergeCell ref="A66:C66"/>
    <mergeCell ref="D66:G66"/>
    <mergeCell ref="H66:I66"/>
    <mergeCell ref="A65:C65"/>
    <mergeCell ref="D65:G65"/>
    <mergeCell ref="H65:I65"/>
    <mergeCell ref="A63:F63"/>
    <mergeCell ref="H63:I63"/>
    <mergeCell ref="A64:C64"/>
    <mergeCell ref="D64:G64"/>
    <mergeCell ref="H64:I64"/>
    <mergeCell ref="A68:F68"/>
    <mergeCell ref="H68:I68"/>
    <mergeCell ref="A69:F69"/>
    <mergeCell ref="H69:I69"/>
    <mergeCell ref="A70:C70"/>
    <mergeCell ref="D70:G70"/>
    <mergeCell ref="H70:I70"/>
    <mergeCell ref="A67:C67"/>
    <mergeCell ref="D67:G67"/>
    <mergeCell ref="H67:I67"/>
    <mergeCell ref="A73:F73"/>
    <mergeCell ref="H73:I73"/>
    <mergeCell ref="A74:F74"/>
    <mergeCell ref="H74:I74"/>
    <mergeCell ref="A75:C75"/>
    <mergeCell ref="D75:G75"/>
    <mergeCell ref="H75:I75"/>
    <mergeCell ref="A71:C71"/>
    <mergeCell ref="D71:G71"/>
    <mergeCell ref="H71:I71"/>
    <mergeCell ref="A72:C72"/>
    <mergeCell ref="D72:G72"/>
    <mergeCell ref="H72:I72"/>
    <mergeCell ref="A80:C80"/>
    <mergeCell ref="D80:G80"/>
    <mergeCell ref="H80:I80"/>
    <mergeCell ref="A78:F78"/>
    <mergeCell ref="H78:I78"/>
    <mergeCell ref="A79:C79"/>
    <mergeCell ref="D79:G79"/>
    <mergeCell ref="H79:I79"/>
    <mergeCell ref="A76:C76"/>
    <mergeCell ref="D76:G76"/>
    <mergeCell ref="H76:I76"/>
    <mergeCell ref="A77:C77"/>
    <mergeCell ref="D77:G77"/>
    <mergeCell ref="H77:I77"/>
    <mergeCell ref="A83:C83"/>
    <mergeCell ref="D83:G83"/>
    <mergeCell ref="H83:I83"/>
    <mergeCell ref="A84:C84"/>
    <mergeCell ref="D84:G84"/>
    <mergeCell ref="H84:I84"/>
    <mergeCell ref="A81:C81"/>
    <mergeCell ref="D81:G81"/>
    <mergeCell ref="H81:I81"/>
    <mergeCell ref="A82:F82"/>
    <mergeCell ref="H82:I82"/>
    <mergeCell ref="A86:C86"/>
    <mergeCell ref="D86:G86"/>
    <mergeCell ref="H86:I86"/>
    <mergeCell ref="A87:C87"/>
    <mergeCell ref="D87:G87"/>
    <mergeCell ref="H87:I87"/>
    <mergeCell ref="A85:C85"/>
    <mergeCell ref="D85:G85"/>
    <mergeCell ref="H85:I85"/>
    <mergeCell ref="A93:C93"/>
    <mergeCell ref="D93:G93"/>
    <mergeCell ref="H93:I93"/>
    <mergeCell ref="A91:F91"/>
    <mergeCell ref="H91:I91"/>
    <mergeCell ref="A92:C92"/>
    <mergeCell ref="D92:G92"/>
    <mergeCell ref="H92:I92"/>
    <mergeCell ref="A88:F88"/>
    <mergeCell ref="H88:I88"/>
    <mergeCell ref="A89:F89"/>
    <mergeCell ref="H89:I89"/>
    <mergeCell ref="A90:C90"/>
    <mergeCell ref="D90:G90"/>
    <mergeCell ref="H90:I90"/>
    <mergeCell ref="A96:C96"/>
    <mergeCell ref="D96:G96"/>
    <mergeCell ref="H96:I96"/>
    <mergeCell ref="A97:F97"/>
    <mergeCell ref="H97:I97"/>
    <mergeCell ref="A94:F94"/>
    <mergeCell ref="H94:I94"/>
    <mergeCell ref="A95:C95"/>
    <mergeCell ref="D95:G95"/>
    <mergeCell ref="H95:I95"/>
    <mergeCell ref="H102:I102"/>
    <mergeCell ref="A100:C100"/>
    <mergeCell ref="D100:G100"/>
    <mergeCell ref="H100:I100"/>
    <mergeCell ref="A101:C101"/>
    <mergeCell ref="D101:G101"/>
    <mergeCell ref="H101:I101"/>
    <mergeCell ref="A98:C98"/>
    <mergeCell ref="D98:G98"/>
    <mergeCell ref="H98:I98"/>
    <mergeCell ref="A99:C99"/>
    <mergeCell ref="D99:G99"/>
    <mergeCell ref="H99:I99"/>
    <mergeCell ref="D111:E111"/>
    <mergeCell ref="A112:B112"/>
    <mergeCell ref="J116:K116"/>
    <mergeCell ref="H14:K14"/>
    <mergeCell ref="H15:K15"/>
    <mergeCell ref="H16:K16"/>
    <mergeCell ref="H17:K17"/>
    <mergeCell ref="A109:F109"/>
    <mergeCell ref="H109:I109"/>
    <mergeCell ref="A110:C110"/>
    <mergeCell ref="D110:I110"/>
    <mergeCell ref="A108:F108"/>
    <mergeCell ref="H108:I108"/>
    <mergeCell ref="A106:F106"/>
    <mergeCell ref="H106:I106"/>
    <mergeCell ref="A107:F107"/>
    <mergeCell ref="H107:I107"/>
    <mergeCell ref="A104:F104"/>
    <mergeCell ref="H104:I104"/>
    <mergeCell ref="A105:F105"/>
    <mergeCell ref="H105:I105"/>
    <mergeCell ref="A103:F103"/>
    <mergeCell ref="H103:I103"/>
    <mergeCell ref="A102:F102"/>
  </mergeCells>
  <printOptions/>
  <pageMargins left="0.3937007874015748" right="0.1968503937007874" top="0.1968503937007874" bottom="0.1968503937007874" header="0.31496062992125984" footer="0.31496062992125984"/>
  <pageSetup horizontalDpi="180" verticalDpi="18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2"/>
  <sheetViews>
    <sheetView zoomScalePageLayoutView="0" workbookViewId="0" topLeftCell="A1">
      <selection activeCell="D27" sqref="D27:G27"/>
    </sheetView>
  </sheetViews>
  <sheetFormatPr defaultColWidth="9.140625" defaultRowHeight="15"/>
  <sheetData>
    <row r="1" spans="1:11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>
      <c r="A3" s="162" t="s">
        <v>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15">
      <c r="A4" s="162" t="s">
        <v>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ht="15">
      <c r="A5" s="18" t="s">
        <v>3</v>
      </c>
      <c r="B5" s="18"/>
      <c r="C5" s="18"/>
      <c r="D5" s="18"/>
      <c r="E5" s="18"/>
      <c r="F5" s="16"/>
      <c r="G5" s="16"/>
      <c r="H5" s="16"/>
      <c r="I5" s="16"/>
      <c r="J5" s="16"/>
      <c r="K5" s="16"/>
    </row>
    <row r="6" spans="1:11" ht="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5">
      <c r="A7" s="17" t="s">
        <v>156</v>
      </c>
      <c r="B7" s="17"/>
      <c r="C7" s="17"/>
      <c r="D7" s="17"/>
      <c r="E7" s="17"/>
      <c r="F7" s="17" t="s">
        <v>157</v>
      </c>
      <c r="G7" s="17"/>
      <c r="H7" s="17"/>
      <c r="I7" s="152" t="s">
        <v>133</v>
      </c>
      <c r="J7" s="152"/>
      <c r="K7" s="152"/>
    </row>
    <row r="8" spans="1:11" ht="15">
      <c r="A8" s="19" t="s">
        <v>7</v>
      </c>
      <c r="B8" s="17"/>
      <c r="C8" s="17"/>
      <c r="D8" s="17"/>
      <c r="E8" s="17" t="s">
        <v>8</v>
      </c>
      <c r="F8" s="17"/>
      <c r="G8" s="17"/>
      <c r="H8" s="151">
        <v>489704.89</v>
      </c>
      <c r="I8" s="151"/>
      <c r="J8" s="17" t="s">
        <v>9</v>
      </c>
      <c r="K8" s="17"/>
    </row>
    <row r="9" spans="1:11" ht="1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5">
      <c r="A10" s="160" t="s">
        <v>10</v>
      </c>
      <c r="B10" s="160"/>
      <c r="C10" s="160"/>
      <c r="D10" s="160"/>
      <c r="E10" s="160"/>
      <c r="F10" s="159" t="s">
        <v>11</v>
      </c>
      <c r="G10" s="159"/>
      <c r="H10" s="159" t="s">
        <v>12</v>
      </c>
      <c r="I10" s="159"/>
      <c r="J10" s="159" t="s">
        <v>13</v>
      </c>
      <c r="K10" s="159"/>
    </row>
    <row r="11" spans="1:11" ht="15">
      <c r="A11" s="160" t="s">
        <v>14</v>
      </c>
      <c r="B11" s="160"/>
      <c r="C11" s="160"/>
      <c r="D11" s="160"/>
      <c r="E11" s="160"/>
      <c r="F11" s="154">
        <v>142559.61</v>
      </c>
      <c r="G11" s="154"/>
      <c r="H11" s="154">
        <v>141255.64</v>
      </c>
      <c r="I11" s="154"/>
      <c r="J11" s="154">
        <v>1303.97</v>
      </c>
      <c r="K11" s="154"/>
    </row>
    <row r="12" spans="1:11" ht="15">
      <c r="A12" s="160" t="s">
        <v>15</v>
      </c>
      <c r="B12" s="160"/>
      <c r="C12" s="160"/>
      <c r="D12" s="160"/>
      <c r="E12" s="160"/>
      <c r="F12" s="154">
        <v>142559.61</v>
      </c>
      <c r="G12" s="154"/>
      <c r="H12" s="154">
        <v>141255.64</v>
      </c>
      <c r="I12" s="154"/>
      <c r="J12" s="154">
        <v>1303.97</v>
      </c>
      <c r="K12" s="154"/>
    </row>
    <row r="13" spans="1:11" ht="1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5">
      <c r="A14" s="159" t="s">
        <v>18</v>
      </c>
      <c r="B14" s="159"/>
      <c r="C14" s="159"/>
      <c r="D14" s="159" t="s">
        <v>19</v>
      </c>
      <c r="E14" s="159"/>
      <c r="F14" s="159"/>
      <c r="G14" s="159"/>
      <c r="H14" s="20" t="s">
        <v>108</v>
      </c>
      <c r="I14" s="20" t="s">
        <v>109</v>
      </c>
      <c r="J14" s="159" t="s">
        <v>20</v>
      </c>
      <c r="K14" s="159"/>
    </row>
    <row r="15" spans="1:11" ht="15">
      <c r="A15" s="153" t="s">
        <v>134</v>
      </c>
      <c r="B15" s="153"/>
      <c r="C15" s="153"/>
      <c r="D15" s="153"/>
      <c r="E15" s="153"/>
      <c r="F15" s="153"/>
      <c r="G15" s="21"/>
      <c r="H15" s="20"/>
      <c r="I15" s="22"/>
      <c r="J15" s="157">
        <v>476955</v>
      </c>
      <c r="K15" s="157"/>
    </row>
    <row r="16" spans="1:11" ht="24.75" customHeight="1">
      <c r="A16" s="153" t="s">
        <v>158</v>
      </c>
      <c r="B16" s="153"/>
      <c r="C16" s="153"/>
      <c r="D16" s="153"/>
      <c r="E16" s="153"/>
      <c r="F16" s="153"/>
      <c r="G16" s="21"/>
      <c r="H16" s="20"/>
      <c r="I16" s="22"/>
      <c r="J16" s="157">
        <v>476955</v>
      </c>
      <c r="K16" s="157"/>
    </row>
    <row r="17" spans="1:11" ht="24.75" customHeight="1">
      <c r="A17" s="155"/>
      <c r="B17" s="155"/>
      <c r="C17" s="155"/>
      <c r="D17" s="156" t="s">
        <v>158</v>
      </c>
      <c r="E17" s="156"/>
      <c r="F17" s="156"/>
      <c r="G17" s="156"/>
      <c r="H17" s="20"/>
      <c r="I17" s="23">
        <v>1</v>
      </c>
      <c r="J17" s="157">
        <v>476955</v>
      </c>
      <c r="K17" s="157"/>
    </row>
    <row r="18" spans="1:11" ht="15">
      <c r="A18" s="149" t="s">
        <v>94</v>
      </c>
      <c r="B18" s="149"/>
      <c r="C18" s="149"/>
      <c r="D18" s="161">
        <v>476955</v>
      </c>
      <c r="E18" s="161"/>
      <c r="F18" s="161"/>
      <c r="G18" s="161"/>
      <c r="H18" s="161"/>
      <c r="I18" s="161"/>
      <c r="J18" s="161"/>
      <c r="K18" s="161"/>
    </row>
    <row r="19" spans="1:11" ht="15">
      <c r="A19" s="17" t="s">
        <v>16</v>
      </c>
      <c r="B19" s="17"/>
      <c r="C19" s="17"/>
      <c r="D19" s="151">
        <v>154005.53</v>
      </c>
      <c r="E19" s="151"/>
      <c r="F19" s="17" t="s">
        <v>9</v>
      </c>
      <c r="G19" s="17"/>
      <c r="H19" s="17"/>
      <c r="I19" s="17"/>
      <c r="J19" s="17"/>
      <c r="K19" s="17"/>
    </row>
    <row r="20" spans="1:11" ht="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5">
      <c r="A21" s="19" t="s">
        <v>17</v>
      </c>
      <c r="B21" s="17"/>
      <c r="C21" s="17"/>
      <c r="D21" s="17"/>
      <c r="E21" s="17"/>
      <c r="F21" s="17"/>
      <c r="G21" s="17"/>
      <c r="H21" s="151"/>
      <c r="I21" s="151"/>
      <c r="J21" s="17"/>
      <c r="K21" s="17"/>
    </row>
    <row r="22" spans="1:11" ht="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15">
      <c r="A23" s="160" t="s">
        <v>10</v>
      </c>
      <c r="B23" s="160"/>
      <c r="C23" s="160"/>
      <c r="D23" s="160"/>
      <c r="E23" s="160"/>
      <c r="F23" s="159" t="s">
        <v>11</v>
      </c>
      <c r="G23" s="159"/>
      <c r="H23" s="159" t="s">
        <v>12</v>
      </c>
      <c r="I23" s="159"/>
      <c r="J23" s="159" t="s">
        <v>13</v>
      </c>
      <c r="K23" s="159"/>
    </row>
    <row r="24" spans="1:11" ht="15">
      <c r="A24" s="160" t="s">
        <v>14</v>
      </c>
      <c r="B24" s="160"/>
      <c r="C24" s="160"/>
      <c r="D24" s="160"/>
      <c r="E24" s="160"/>
      <c r="F24" s="154">
        <v>997317.44</v>
      </c>
      <c r="G24" s="154"/>
      <c r="H24" s="154">
        <v>970066.07</v>
      </c>
      <c r="I24" s="154"/>
      <c r="J24" s="154">
        <v>27251.37</v>
      </c>
      <c r="K24" s="154"/>
    </row>
    <row r="25" spans="1:11" ht="15">
      <c r="A25" s="160" t="s">
        <v>15</v>
      </c>
      <c r="B25" s="160"/>
      <c r="C25" s="160"/>
      <c r="D25" s="160"/>
      <c r="E25" s="160"/>
      <c r="F25" s="154">
        <v>997317.44</v>
      </c>
      <c r="G25" s="154"/>
      <c r="H25" s="154">
        <v>970066.07</v>
      </c>
      <c r="I25" s="154"/>
      <c r="J25" s="154">
        <v>27251.37</v>
      </c>
      <c r="K25" s="154"/>
    </row>
    <row r="26" spans="1:11" ht="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0" ht="32.25">
      <c r="A27" s="159" t="s">
        <v>18</v>
      </c>
      <c r="B27" s="159"/>
      <c r="C27" s="159"/>
      <c r="D27" s="159" t="s">
        <v>19</v>
      </c>
      <c r="E27" s="159"/>
      <c r="F27" s="159"/>
      <c r="G27" s="159"/>
      <c r="H27" s="159" t="s">
        <v>20</v>
      </c>
      <c r="I27" s="159"/>
      <c r="J27" s="88" t="s">
        <v>253</v>
      </c>
    </row>
    <row r="28" spans="1:10" ht="15">
      <c r="A28" s="153" t="s">
        <v>21</v>
      </c>
      <c r="B28" s="153"/>
      <c r="C28" s="153"/>
      <c r="D28" s="153"/>
      <c r="E28" s="153"/>
      <c r="F28" s="153"/>
      <c r="G28" s="21"/>
      <c r="H28" s="154">
        <v>385296.26</v>
      </c>
      <c r="I28" s="154"/>
      <c r="J28" s="86">
        <f>H28/12/4342.2</f>
        <v>7.394413354213686</v>
      </c>
    </row>
    <row r="29" spans="1:10" ht="15">
      <c r="A29" s="153" t="s">
        <v>22</v>
      </c>
      <c r="B29" s="153"/>
      <c r="C29" s="153"/>
      <c r="D29" s="153"/>
      <c r="E29" s="153"/>
      <c r="F29" s="153"/>
      <c r="G29" s="21"/>
      <c r="H29" s="154">
        <v>66066.48</v>
      </c>
      <c r="I29" s="154"/>
      <c r="J29" s="86">
        <f aca="true" t="shared" si="0" ref="J29:J87">H29/12/4342.2</f>
        <v>1.267914881857123</v>
      </c>
    </row>
    <row r="30" spans="1:10" ht="34.5" customHeight="1">
      <c r="A30" s="155"/>
      <c r="B30" s="155"/>
      <c r="C30" s="155"/>
      <c r="D30" s="156" t="s">
        <v>23</v>
      </c>
      <c r="E30" s="156"/>
      <c r="F30" s="156"/>
      <c r="G30" s="156"/>
      <c r="H30" s="154">
        <v>25003.74</v>
      </c>
      <c r="I30" s="154"/>
      <c r="J30" s="86">
        <f t="shared" si="0"/>
        <v>0.47985928791856663</v>
      </c>
    </row>
    <row r="31" spans="1:10" ht="43.5" customHeight="1">
      <c r="A31" s="155"/>
      <c r="B31" s="155"/>
      <c r="C31" s="155"/>
      <c r="D31" s="156" t="s">
        <v>256</v>
      </c>
      <c r="E31" s="156"/>
      <c r="F31" s="156"/>
      <c r="G31" s="156"/>
      <c r="H31" s="154">
        <v>17122.24</v>
      </c>
      <c r="I31" s="154"/>
      <c r="J31" s="86">
        <f t="shared" si="0"/>
        <v>0.32860147697787606</v>
      </c>
    </row>
    <row r="32" spans="1:10" ht="24.75" customHeight="1">
      <c r="A32" s="155"/>
      <c r="B32" s="155"/>
      <c r="C32" s="155"/>
      <c r="D32" s="156" t="s">
        <v>136</v>
      </c>
      <c r="E32" s="156"/>
      <c r="F32" s="156"/>
      <c r="G32" s="156"/>
      <c r="H32" s="154">
        <v>1334.63</v>
      </c>
      <c r="I32" s="154"/>
      <c r="J32" s="86">
        <f t="shared" si="0"/>
        <v>0.02561355226997068</v>
      </c>
    </row>
    <row r="33" spans="1:10" ht="15">
      <c r="A33" s="155"/>
      <c r="B33" s="155"/>
      <c r="C33" s="155"/>
      <c r="D33" s="156" t="s">
        <v>137</v>
      </c>
      <c r="E33" s="156"/>
      <c r="F33" s="156"/>
      <c r="G33" s="156"/>
      <c r="H33" s="154">
        <v>85.74</v>
      </c>
      <c r="I33" s="154"/>
      <c r="J33" s="86">
        <f t="shared" si="0"/>
        <v>0.0016454792501496937</v>
      </c>
    </row>
    <row r="34" spans="1:10" ht="15">
      <c r="A34" s="155"/>
      <c r="B34" s="155"/>
      <c r="C34" s="155"/>
      <c r="D34" s="156" t="s">
        <v>24</v>
      </c>
      <c r="E34" s="156"/>
      <c r="F34" s="156"/>
      <c r="G34" s="156"/>
      <c r="H34" s="154">
        <v>12171.77</v>
      </c>
      <c r="I34" s="154"/>
      <c r="J34" s="86">
        <f t="shared" si="0"/>
        <v>0.23359452965470653</v>
      </c>
    </row>
    <row r="35" spans="1:10" ht="15">
      <c r="A35" s="155"/>
      <c r="B35" s="155"/>
      <c r="C35" s="155"/>
      <c r="D35" s="156" t="s">
        <v>138</v>
      </c>
      <c r="E35" s="156"/>
      <c r="F35" s="156"/>
      <c r="G35" s="156"/>
      <c r="H35" s="154">
        <v>817.81</v>
      </c>
      <c r="I35" s="154"/>
      <c r="J35" s="86">
        <f t="shared" si="0"/>
        <v>0.015695000997958022</v>
      </c>
    </row>
    <row r="36" spans="1:10" ht="15">
      <c r="A36" s="155"/>
      <c r="B36" s="155"/>
      <c r="C36" s="155"/>
      <c r="D36" s="156" t="s">
        <v>139</v>
      </c>
      <c r="E36" s="156"/>
      <c r="F36" s="156"/>
      <c r="G36" s="156"/>
      <c r="H36" s="154">
        <v>1927.61</v>
      </c>
      <c r="I36" s="154"/>
      <c r="J36" s="86">
        <f t="shared" si="0"/>
        <v>0.036993728217646966</v>
      </c>
    </row>
    <row r="37" spans="1:10" ht="24.75" customHeight="1">
      <c r="A37" s="155"/>
      <c r="B37" s="155"/>
      <c r="C37" s="155"/>
      <c r="D37" s="156" t="s">
        <v>140</v>
      </c>
      <c r="E37" s="156"/>
      <c r="F37" s="156"/>
      <c r="G37" s="156"/>
      <c r="H37" s="154">
        <v>7602.94</v>
      </c>
      <c r="I37" s="154"/>
      <c r="J37" s="86">
        <f t="shared" si="0"/>
        <v>0.14591182657024857</v>
      </c>
    </row>
    <row r="38" spans="1:10" ht="15">
      <c r="A38" s="153" t="s">
        <v>25</v>
      </c>
      <c r="B38" s="153"/>
      <c r="C38" s="153"/>
      <c r="D38" s="153"/>
      <c r="E38" s="153"/>
      <c r="F38" s="153"/>
      <c r="G38" s="21"/>
      <c r="H38" s="154">
        <v>7808.42</v>
      </c>
      <c r="I38" s="154"/>
      <c r="J38" s="86">
        <f t="shared" si="0"/>
        <v>0.14985529608646925</v>
      </c>
    </row>
    <row r="39" spans="1:10" ht="24.75" customHeight="1">
      <c r="A39" s="155"/>
      <c r="B39" s="155"/>
      <c r="C39" s="155"/>
      <c r="D39" s="156" t="s">
        <v>26</v>
      </c>
      <c r="E39" s="156"/>
      <c r="F39" s="156"/>
      <c r="G39" s="156"/>
      <c r="H39" s="154">
        <v>182.58</v>
      </c>
      <c r="I39" s="154"/>
      <c r="J39" s="86">
        <f t="shared" si="0"/>
        <v>0.003503984155497214</v>
      </c>
    </row>
    <row r="40" spans="1:10" ht="24.75" customHeight="1">
      <c r="A40" s="155"/>
      <c r="B40" s="155"/>
      <c r="C40" s="155"/>
      <c r="D40" s="156" t="s">
        <v>27</v>
      </c>
      <c r="E40" s="156"/>
      <c r="F40" s="156"/>
      <c r="G40" s="156"/>
      <c r="H40" s="154">
        <v>2359.54</v>
      </c>
      <c r="I40" s="154"/>
      <c r="J40" s="86">
        <f t="shared" si="0"/>
        <v>0.04528311301490796</v>
      </c>
    </row>
    <row r="41" spans="1:10" ht="15">
      <c r="A41" s="155"/>
      <c r="B41" s="155"/>
      <c r="C41" s="155"/>
      <c r="D41" s="156" t="s">
        <v>28</v>
      </c>
      <c r="E41" s="156"/>
      <c r="F41" s="156"/>
      <c r="G41" s="156"/>
      <c r="H41" s="158">
        <v>5266.3</v>
      </c>
      <c r="I41" s="158"/>
      <c r="J41" s="86">
        <f t="shared" si="0"/>
        <v>0.10106819891606406</v>
      </c>
    </row>
    <row r="42" spans="1:10" ht="15">
      <c r="A42" s="153" t="s">
        <v>29</v>
      </c>
      <c r="B42" s="153"/>
      <c r="C42" s="153"/>
      <c r="D42" s="153"/>
      <c r="E42" s="153"/>
      <c r="F42" s="153"/>
      <c r="G42" s="21"/>
      <c r="H42" s="154">
        <v>75644.25</v>
      </c>
      <c r="I42" s="154"/>
      <c r="J42" s="86">
        <f t="shared" si="0"/>
        <v>1.4517266592971305</v>
      </c>
    </row>
    <row r="43" spans="1:10" ht="24.75" customHeight="1">
      <c r="A43" s="155"/>
      <c r="B43" s="155"/>
      <c r="C43" s="155"/>
      <c r="D43" s="156" t="s">
        <v>30</v>
      </c>
      <c r="E43" s="156"/>
      <c r="F43" s="156"/>
      <c r="G43" s="156"/>
      <c r="H43" s="154">
        <v>9701.74</v>
      </c>
      <c r="I43" s="154"/>
      <c r="J43" s="86">
        <f t="shared" si="0"/>
        <v>0.18619094775305914</v>
      </c>
    </row>
    <row r="44" spans="1:10" ht="24.75" customHeight="1">
      <c r="A44" s="155"/>
      <c r="B44" s="155"/>
      <c r="C44" s="155"/>
      <c r="D44" s="156" t="s">
        <v>31</v>
      </c>
      <c r="E44" s="156"/>
      <c r="F44" s="156"/>
      <c r="G44" s="156"/>
      <c r="H44" s="158">
        <v>16784.8</v>
      </c>
      <c r="I44" s="158"/>
      <c r="J44" s="86">
        <f t="shared" si="0"/>
        <v>0.32212549705986215</v>
      </c>
    </row>
    <row r="45" spans="1:10" ht="24.75" customHeight="1">
      <c r="A45" s="155"/>
      <c r="B45" s="155"/>
      <c r="C45" s="155"/>
      <c r="D45" s="156" t="s">
        <v>32</v>
      </c>
      <c r="E45" s="156"/>
      <c r="F45" s="156"/>
      <c r="G45" s="156"/>
      <c r="H45" s="154">
        <v>5781.42</v>
      </c>
      <c r="I45" s="154"/>
      <c r="J45" s="86">
        <f t="shared" si="0"/>
        <v>0.11095412463728065</v>
      </c>
    </row>
    <row r="46" spans="1:10" ht="15">
      <c r="A46" s="155"/>
      <c r="B46" s="155"/>
      <c r="C46" s="155"/>
      <c r="D46" s="156" t="s">
        <v>33</v>
      </c>
      <c r="E46" s="156"/>
      <c r="F46" s="156"/>
      <c r="G46" s="156"/>
      <c r="H46" s="158">
        <v>9019.74</v>
      </c>
      <c r="I46" s="158"/>
      <c r="J46" s="86">
        <f t="shared" si="0"/>
        <v>0.1731023444336972</v>
      </c>
    </row>
    <row r="47" spans="1:10" ht="24.75" customHeight="1">
      <c r="A47" s="155"/>
      <c r="B47" s="155"/>
      <c r="C47" s="155"/>
      <c r="D47" s="156" t="s">
        <v>254</v>
      </c>
      <c r="E47" s="156"/>
      <c r="F47" s="156"/>
      <c r="G47" s="156"/>
      <c r="H47" s="154">
        <v>13534.66</v>
      </c>
      <c r="I47" s="154"/>
      <c r="J47" s="86">
        <f t="shared" si="0"/>
        <v>0.25975043372791057</v>
      </c>
    </row>
    <row r="48" spans="1:10" ht="24.75" customHeight="1">
      <c r="A48" s="155"/>
      <c r="B48" s="155"/>
      <c r="C48" s="155"/>
      <c r="D48" s="156" t="s">
        <v>35</v>
      </c>
      <c r="E48" s="156"/>
      <c r="F48" s="156"/>
      <c r="G48" s="156"/>
      <c r="H48" s="154">
        <v>20821.89</v>
      </c>
      <c r="I48" s="154"/>
      <c r="J48" s="86">
        <f t="shared" si="0"/>
        <v>0.3996033116853208</v>
      </c>
    </row>
    <row r="49" spans="1:10" ht="15">
      <c r="A49" s="153" t="s">
        <v>36</v>
      </c>
      <c r="B49" s="153"/>
      <c r="C49" s="153"/>
      <c r="D49" s="153"/>
      <c r="E49" s="153"/>
      <c r="F49" s="153"/>
      <c r="G49" s="21"/>
      <c r="H49" s="154">
        <v>12741.64</v>
      </c>
      <c r="I49" s="154"/>
      <c r="J49" s="86">
        <f t="shared" si="0"/>
        <v>0.24453119002656104</v>
      </c>
    </row>
    <row r="50" spans="1:10" ht="15">
      <c r="A50" s="155"/>
      <c r="B50" s="155"/>
      <c r="C50" s="155"/>
      <c r="D50" s="156" t="s">
        <v>37</v>
      </c>
      <c r="E50" s="156"/>
      <c r="F50" s="156"/>
      <c r="G50" s="156"/>
      <c r="H50" s="154">
        <v>8104.24</v>
      </c>
      <c r="I50" s="154"/>
      <c r="J50" s="86">
        <f t="shared" si="0"/>
        <v>0.15553252575499363</v>
      </c>
    </row>
    <row r="51" spans="1:10" ht="15">
      <c r="A51" s="155"/>
      <c r="B51" s="155"/>
      <c r="C51" s="155"/>
      <c r="D51" s="156" t="s">
        <v>141</v>
      </c>
      <c r="E51" s="156"/>
      <c r="F51" s="156"/>
      <c r="G51" s="156"/>
      <c r="H51" s="158">
        <v>4637.4</v>
      </c>
      <c r="I51" s="158"/>
      <c r="J51" s="86">
        <f t="shared" si="0"/>
        <v>0.08899866427156741</v>
      </c>
    </row>
    <row r="52" spans="1:10" ht="15">
      <c r="A52" s="153" t="s">
        <v>97</v>
      </c>
      <c r="B52" s="153"/>
      <c r="C52" s="153"/>
      <c r="D52" s="153"/>
      <c r="E52" s="153"/>
      <c r="F52" s="153"/>
      <c r="G52" s="21"/>
      <c r="H52" s="154">
        <v>161805.47</v>
      </c>
      <c r="I52" s="154"/>
      <c r="J52" s="86">
        <f t="shared" si="0"/>
        <v>3.10528975327407</v>
      </c>
    </row>
    <row r="53" spans="1:10" ht="15">
      <c r="A53" s="155"/>
      <c r="B53" s="155"/>
      <c r="C53" s="155"/>
      <c r="D53" s="156" t="s">
        <v>39</v>
      </c>
      <c r="E53" s="156"/>
      <c r="F53" s="156"/>
      <c r="G53" s="156"/>
      <c r="H53" s="154">
        <v>7613.99</v>
      </c>
      <c r="I53" s="154"/>
      <c r="J53" s="86">
        <f t="shared" si="0"/>
        <v>0.14612389265042297</v>
      </c>
    </row>
    <row r="54" spans="1:10" ht="15">
      <c r="A54" s="155"/>
      <c r="B54" s="155"/>
      <c r="C54" s="155"/>
      <c r="D54" s="156" t="s">
        <v>38</v>
      </c>
      <c r="E54" s="156"/>
      <c r="F54" s="156"/>
      <c r="G54" s="156"/>
      <c r="H54" s="154">
        <v>154191.48</v>
      </c>
      <c r="I54" s="154"/>
      <c r="J54" s="86">
        <f t="shared" si="0"/>
        <v>2.9591658606236475</v>
      </c>
    </row>
    <row r="55" spans="1:10" ht="15">
      <c r="A55" s="153" t="s">
        <v>159</v>
      </c>
      <c r="B55" s="153"/>
      <c r="C55" s="153"/>
      <c r="D55" s="153"/>
      <c r="E55" s="153"/>
      <c r="F55" s="153"/>
      <c r="G55" s="21"/>
      <c r="H55" s="157">
        <v>61230</v>
      </c>
      <c r="I55" s="157"/>
      <c r="J55" s="86">
        <f t="shared" si="0"/>
        <v>1.175095573672332</v>
      </c>
    </row>
    <row r="56" spans="1:10" ht="15">
      <c r="A56" s="153" t="s">
        <v>40</v>
      </c>
      <c r="B56" s="153"/>
      <c r="C56" s="153"/>
      <c r="D56" s="153"/>
      <c r="E56" s="153"/>
      <c r="F56" s="153"/>
      <c r="G56" s="21"/>
      <c r="H56" s="154">
        <v>17456.13</v>
      </c>
      <c r="I56" s="154"/>
      <c r="J56" s="86">
        <f t="shared" si="0"/>
        <v>0.3350093270692276</v>
      </c>
    </row>
    <row r="57" spans="1:10" ht="24.75" customHeight="1">
      <c r="A57" s="153" t="s">
        <v>75</v>
      </c>
      <c r="B57" s="153"/>
      <c r="C57" s="153"/>
      <c r="D57" s="153"/>
      <c r="E57" s="153"/>
      <c r="F57" s="153"/>
      <c r="G57" s="21"/>
      <c r="H57" s="154">
        <v>3890.43</v>
      </c>
      <c r="I57" s="154"/>
      <c r="J57" s="86">
        <f t="shared" si="0"/>
        <v>0.07466318916678182</v>
      </c>
    </row>
    <row r="58" spans="1:10" ht="15">
      <c r="A58" s="153" t="s">
        <v>41</v>
      </c>
      <c r="B58" s="153"/>
      <c r="C58" s="153"/>
      <c r="D58" s="153"/>
      <c r="E58" s="153"/>
      <c r="F58" s="153"/>
      <c r="G58" s="21"/>
      <c r="H58" s="158">
        <v>4535.7</v>
      </c>
      <c r="I58" s="158"/>
      <c r="J58" s="86">
        <f t="shared" si="0"/>
        <v>0.08704688867394408</v>
      </c>
    </row>
    <row r="59" spans="1:10" ht="24.75" customHeight="1">
      <c r="A59" s="153" t="s">
        <v>110</v>
      </c>
      <c r="B59" s="153"/>
      <c r="C59" s="153"/>
      <c r="D59" s="153"/>
      <c r="E59" s="153"/>
      <c r="F59" s="153"/>
      <c r="G59" s="21"/>
      <c r="H59" s="157">
        <v>9030</v>
      </c>
      <c r="I59" s="157"/>
      <c r="J59" s="86">
        <f t="shared" si="0"/>
        <v>0.17329924922850168</v>
      </c>
    </row>
    <row r="60" spans="1:10" ht="24.75" customHeight="1">
      <c r="A60" s="153" t="s">
        <v>98</v>
      </c>
      <c r="B60" s="153"/>
      <c r="C60" s="153"/>
      <c r="D60" s="153"/>
      <c r="E60" s="153"/>
      <c r="F60" s="153"/>
      <c r="G60" s="21"/>
      <c r="H60" s="158">
        <v>72801.6</v>
      </c>
      <c r="I60" s="158"/>
      <c r="J60" s="86">
        <f t="shared" si="0"/>
        <v>1.3971719404909955</v>
      </c>
    </row>
    <row r="61" spans="1:10" ht="24.75" customHeight="1">
      <c r="A61" s="153" t="s">
        <v>85</v>
      </c>
      <c r="B61" s="153"/>
      <c r="C61" s="153"/>
      <c r="D61" s="153"/>
      <c r="E61" s="153"/>
      <c r="F61" s="153"/>
      <c r="G61" s="21"/>
      <c r="H61" s="154">
        <v>25042.32</v>
      </c>
      <c r="I61" s="154"/>
      <c r="J61" s="86">
        <f t="shared" si="0"/>
        <v>0.48059969600663266</v>
      </c>
    </row>
    <row r="62" spans="1:10" ht="24.75" customHeight="1">
      <c r="A62" s="153" t="s">
        <v>86</v>
      </c>
      <c r="B62" s="153"/>
      <c r="C62" s="153"/>
      <c r="D62" s="153"/>
      <c r="E62" s="153"/>
      <c r="F62" s="153"/>
      <c r="G62" s="21"/>
      <c r="H62" s="154">
        <v>3357.34</v>
      </c>
      <c r="I62" s="154"/>
      <c r="J62" s="86">
        <f t="shared" si="0"/>
        <v>0.06443239218215038</v>
      </c>
    </row>
    <row r="63" spans="1:10" ht="15">
      <c r="A63" s="155"/>
      <c r="B63" s="155"/>
      <c r="C63" s="155"/>
      <c r="D63" s="156" t="s">
        <v>87</v>
      </c>
      <c r="E63" s="156"/>
      <c r="F63" s="156"/>
      <c r="G63" s="156"/>
      <c r="H63" s="158">
        <v>513.2</v>
      </c>
      <c r="I63" s="158"/>
      <c r="J63" s="86">
        <f t="shared" si="0"/>
        <v>0.009849078040317505</v>
      </c>
    </row>
    <row r="64" spans="1:10" ht="15">
      <c r="A64" s="155"/>
      <c r="B64" s="155"/>
      <c r="C64" s="155"/>
      <c r="D64" s="156" t="s">
        <v>111</v>
      </c>
      <c r="E64" s="156"/>
      <c r="F64" s="156"/>
      <c r="G64" s="156"/>
      <c r="H64" s="157">
        <v>153</v>
      </c>
      <c r="I64" s="157"/>
      <c r="J64" s="86">
        <f t="shared" si="0"/>
        <v>0.00293629957164571</v>
      </c>
    </row>
    <row r="65" spans="1:10" ht="15">
      <c r="A65" s="155"/>
      <c r="B65" s="155"/>
      <c r="C65" s="155"/>
      <c r="D65" s="156" t="s">
        <v>64</v>
      </c>
      <c r="E65" s="156"/>
      <c r="F65" s="156"/>
      <c r="G65" s="156"/>
      <c r="H65" s="157">
        <v>1410</v>
      </c>
      <c r="I65" s="157"/>
      <c r="J65" s="86">
        <f t="shared" si="0"/>
        <v>0.027060015660264385</v>
      </c>
    </row>
    <row r="66" spans="1:10" ht="15">
      <c r="A66" s="155"/>
      <c r="B66" s="155"/>
      <c r="C66" s="155"/>
      <c r="D66" s="156" t="s">
        <v>65</v>
      </c>
      <c r="E66" s="156"/>
      <c r="F66" s="156"/>
      <c r="G66" s="156"/>
      <c r="H66" s="157">
        <v>3871</v>
      </c>
      <c r="I66" s="157"/>
      <c r="J66" s="86">
        <f t="shared" si="0"/>
        <v>0.07429029831268327</v>
      </c>
    </row>
    <row r="67" spans="1:10" ht="15">
      <c r="A67" s="155"/>
      <c r="B67" s="155"/>
      <c r="C67" s="155"/>
      <c r="D67" s="156" t="s">
        <v>143</v>
      </c>
      <c r="E67" s="156"/>
      <c r="F67" s="156"/>
      <c r="G67" s="156"/>
      <c r="H67" s="157">
        <v>684</v>
      </c>
      <c r="I67" s="157"/>
      <c r="J67" s="86">
        <f t="shared" si="0"/>
        <v>0.013126986320298467</v>
      </c>
    </row>
    <row r="68" spans="1:10" ht="15">
      <c r="A68" s="155"/>
      <c r="B68" s="155"/>
      <c r="C68" s="155"/>
      <c r="D68" s="156" t="s">
        <v>160</v>
      </c>
      <c r="E68" s="156"/>
      <c r="F68" s="156"/>
      <c r="G68" s="156"/>
      <c r="H68" s="157">
        <v>206</v>
      </c>
      <c r="I68" s="157"/>
      <c r="J68" s="86">
        <f t="shared" si="0"/>
        <v>0.003953449096464158</v>
      </c>
    </row>
    <row r="69" spans="1:10" ht="15">
      <c r="A69" s="155"/>
      <c r="B69" s="155"/>
      <c r="C69" s="155"/>
      <c r="D69" s="156" t="s">
        <v>161</v>
      </c>
      <c r="E69" s="156"/>
      <c r="F69" s="156"/>
      <c r="G69" s="156"/>
      <c r="H69" s="157">
        <v>8632</v>
      </c>
      <c r="I69" s="157"/>
      <c r="J69" s="86">
        <f t="shared" si="0"/>
        <v>0.1656610320421292</v>
      </c>
    </row>
    <row r="70" spans="1:10" ht="15">
      <c r="A70" s="153" t="s">
        <v>48</v>
      </c>
      <c r="B70" s="153"/>
      <c r="C70" s="153"/>
      <c r="D70" s="153"/>
      <c r="E70" s="153"/>
      <c r="F70" s="153"/>
      <c r="G70" s="21"/>
      <c r="H70" s="154">
        <v>9573.12</v>
      </c>
      <c r="I70" s="154"/>
      <c r="J70" s="86">
        <f t="shared" si="0"/>
        <v>0.18372253696282995</v>
      </c>
    </row>
    <row r="71" spans="1:10" ht="15">
      <c r="A71" s="153" t="s">
        <v>144</v>
      </c>
      <c r="B71" s="153"/>
      <c r="C71" s="153"/>
      <c r="D71" s="153"/>
      <c r="E71" s="153"/>
      <c r="F71" s="153"/>
      <c r="G71" s="21"/>
      <c r="H71" s="157">
        <v>7694</v>
      </c>
      <c r="I71" s="157"/>
      <c r="J71" s="86">
        <f t="shared" si="0"/>
        <v>0.14765940460288948</v>
      </c>
    </row>
    <row r="72" spans="1:10" ht="15">
      <c r="A72" s="155"/>
      <c r="B72" s="155"/>
      <c r="C72" s="155"/>
      <c r="D72" s="156" t="s">
        <v>146</v>
      </c>
      <c r="E72" s="156"/>
      <c r="F72" s="156"/>
      <c r="G72" s="156"/>
      <c r="H72" s="157">
        <v>738</v>
      </c>
      <c r="I72" s="157"/>
      <c r="J72" s="86">
        <f t="shared" si="0"/>
        <v>0.014163327345585187</v>
      </c>
    </row>
    <row r="73" spans="1:10" ht="15">
      <c r="A73" s="155"/>
      <c r="B73" s="155"/>
      <c r="C73" s="155"/>
      <c r="D73" s="156" t="s">
        <v>147</v>
      </c>
      <c r="E73" s="156"/>
      <c r="F73" s="156"/>
      <c r="G73" s="156"/>
      <c r="H73" s="157">
        <v>6956</v>
      </c>
      <c r="I73" s="157"/>
      <c r="J73" s="86">
        <f t="shared" si="0"/>
        <v>0.13349607725730428</v>
      </c>
    </row>
    <row r="74" spans="1:10" ht="24.75" customHeight="1">
      <c r="A74" s="153" t="s">
        <v>99</v>
      </c>
      <c r="B74" s="153"/>
      <c r="C74" s="153"/>
      <c r="D74" s="153"/>
      <c r="E74" s="153"/>
      <c r="F74" s="153"/>
      <c r="G74" s="21"/>
      <c r="H74" s="154">
        <v>79429.09</v>
      </c>
      <c r="I74" s="154"/>
      <c r="J74" s="86">
        <f t="shared" si="0"/>
        <v>1.5243634179294674</v>
      </c>
    </row>
    <row r="75" spans="1:10" ht="15">
      <c r="A75" s="155"/>
      <c r="B75" s="155"/>
      <c r="C75" s="155"/>
      <c r="D75" s="156" t="s">
        <v>113</v>
      </c>
      <c r="E75" s="156"/>
      <c r="F75" s="156"/>
      <c r="G75" s="156"/>
      <c r="H75" s="157">
        <v>3344</v>
      </c>
      <c r="I75" s="157"/>
      <c r="J75" s="86">
        <f t="shared" si="0"/>
        <v>0.06417637756590362</v>
      </c>
    </row>
    <row r="76" spans="1:10" ht="15">
      <c r="A76" s="155"/>
      <c r="B76" s="155"/>
      <c r="C76" s="155"/>
      <c r="D76" s="156" t="s">
        <v>54</v>
      </c>
      <c r="E76" s="156"/>
      <c r="F76" s="156"/>
      <c r="G76" s="156"/>
      <c r="H76" s="157">
        <v>16500</v>
      </c>
      <c r="I76" s="157"/>
      <c r="J76" s="86">
        <f t="shared" si="0"/>
        <v>0.3166597577264981</v>
      </c>
    </row>
    <row r="77" spans="1:10" ht="15">
      <c r="A77" s="155"/>
      <c r="B77" s="155"/>
      <c r="C77" s="155"/>
      <c r="D77" s="156" t="s">
        <v>55</v>
      </c>
      <c r="E77" s="156"/>
      <c r="F77" s="156"/>
      <c r="G77" s="156"/>
      <c r="H77" s="157">
        <v>1545</v>
      </c>
      <c r="I77" s="157"/>
      <c r="J77" s="86">
        <f t="shared" si="0"/>
        <v>0.029650868223481185</v>
      </c>
    </row>
    <row r="78" spans="1:10" ht="24.75" customHeight="1">
      <c r="A78" s="155"/>
      <c r="B78" s="155"/>
      <c r="C78" s="155"/>
      <c r="D78" s="156" t="s">
        <v>56</v>
      </c>
      <c r="E78" s="156"/>
      <c r="F78" s="156"/>
      <c r="G78" s="156"/>
      <c r="H78" s="157">
        <v>32700</v>
      </c>
      <c r="I78" s="157"/>
      <c r="J78" s="86">
        <f t="shared" si="0"/>
        <v>0.6275620653125145</v>
      </c>
    </row>
    <row r="79" spans="1:10" ht="15">
      <c r="A79" s="155"/>
      <c r="B79" s="155"/>
      <c r="C79" s="155"/>
      <c r="D79" s="156" t="s">
        <v>162</v>
      </c>
      <c r="E79" s="156"/>
      <c r="F79" s="156"/>
      <c r="G79" s="156"/>
      <c r="H79" s="154">
        <v>25340.09</v>
      </c>
      <c r="I79" s="154"/>
      <c r="J79" s="86">
        <f t="shared" si="0"/>
        <v>0.48631434910107013</v>
      </c>
    </row>
    <row r="80" spans="1:10" ht="24.75" customHeight="1">
      <c r="A80" s="153" t="s">
        <v>100</v>
      </c>
      <c r="B80" s="153"/>
      <c r="C80" s="153"/>
      <c r="D80" s="153"/>
      <c r="E80" s="153"/>
      <c r="F80" s="153"/>
      <c r="G80" s="21"/>
      <c r="H80" s="154">
        <v>31110.71</v>
      </c>
      <c r="I80" s="154"/>
      <c r="J80" s="86">
        <f t="shared" si="0"/>
        <v>0.5970612055332933</v>
      </c>
    </row>
    <row r="81" spans="1:10" ht="24.75" customHeight="1">
      <c r="A81" s="155"/>
      <c r="B81" s="155"/>
      <c r="C81" s="155"/>
      <c r="D81" s="156" t="s">
        <v>163</v>
      </c>
      <c r="E81" s="156"/>
      <c r="F81" s="156"/>
      <c r="G81" s="156"/>
      <c r="H81" s="157">
        <v>17346</v>
      </c>
      <c r="I81" s="157"/>
      <c r="J81" s="86">
        <f t="shared" si="0"/>
        <v>0.3328957671226567</v>
      </c>
    </row>
    <row r="82" spans="1:10" ht="24.75" customHeight="1">
      <c r="A82" s="155"/>
      <c r="B82" s="155"/>
      <c r="C82" s="155"/>
      <c r="D82" s="156" t="s">
        <v>115</v>
      </c>
      <c r="E82" s="156"/>
      <c r="F82" s="156"/>
      <c r="G82" s="156"/>
      <c r="H82" s="154">
        <v>5781.98</v>
      </c>
      <c r="I82" s="154"/>
      <c r="J82" s="86">
        <f t="shared" si="0"/>
        <v>0.11096487187754288</v>
      </c>
    </row>
    <row r="83" spans="1:10" ht="15">
      <c r="A83" s="155"/>
      <c r="B83" s="155"/>
      <c r="C83" s="155"/>
      <c r="D83" s="156" t="s">
        <v>84</v>
      </c>
      <c r="E83" s="156"/>
      <c r="F83" s="156"/>
      <c r="G83" s="156"/>
      <c r="H83" s="154">
        <v>153.96</v>
      </c>
      <c r="I83" s="154"/>
      <c r="J83" s="86">
        <f t="shared" si="0"/>
        <v>0.0029547234120952514</v>
      </c>
    </row>
    <row r="84" spans="1:10" ht="15">
      <c r="A84" s="153" t="s">
        <v>61</v>
      </c>
      <c r="B84" s="153"/>
      <c r="C84" s="153"/>
      <c r="D84" s="153"/>
      <c r="E84" s="153"/>
      <c r="F84" s="153"/>
      <c r="G84" s="21"/>
      <c r="H84" s="154">
        <v>7828.77</v>
      </c>
      <c r="I84" s="154"/>
      <c r="J84" s="86">
        <f t="shared" si="0"/>
        <v>0.1502458431209986</v>
      </c>
    </row>
    <row r="85" spans="1:10" ht="24.75" customHeight="1">
      <c r="A85" s="155"/>
      <c r="B85" s="155"/>
      <c r="C85" s="155"/>
      <c r="D85" s="156" t="s">
        <v>149</v>
      </c>
      <c r="E85" s="156"/>
      <c r="F85" s="156"/>
      <c r="G85" s="156"/>
      <c r="H85" s="154">
        <v>1584.77</v>
      </c>
      <c r="I85" s="154"/>
      <c r="J85" s="86">
        <f t="shared" si="0"/>
        <v>0.030414114197104387</v>
      </c>
    </row>
    <row r="86" spans="1:10" ht="24.75" customHeight="1">
      <c r="A86" s="155"/>
      <c r="B86" s="155"/>
      <c r="C86" s="155"/>
      <c r="D86" s="156" t="s">
        <v>63</v>
      </c>
      <c r="E86" s="156"/>
      <c r="F86" s="156"/>
      <c r="G86" s="156"/>
      <c r="H86" s="157">
        <v>3655</v>
      </c>
      <c r="I86" s="157"/>
      <c r="J86" s="86">
        <f t="shared" si="0"/>
        <v>0.07014493421153639</v>
      </c>
    </row>
    <row r="87" spans="1:10" ht="24.75" customHeight="1">
      <c r="A87" s="155"/>
      <c r="B87" s="155"/>
      <c r="C87" s="155"/>
      <c r="D87" s="156" t="s">
        <v>164</v>
      </c>
      <c r="E87" s="156"/>
      <c r="F87" s="156"/>
      <c r="G87" s="156"/>
      <c r="H87" s="157">
        <v>2589</v>
      </c>
      <c r="I87" s="157"/>
      <c r="J87" s="86">
        <f t="shared" si="0"/>
        <v>0.04968679471235779</v>
      </c>
    </row>
    <row r="88" spans="1:10" ht="24.75" customHeight="1">
      <c r="A88" s="153" t="s">
        <v>88</v>
      </c>
      <c r="B88" s="153"/>
      <c r="C88" s="153"/>
      <c r="D88" s="153"/>
      <c r="E88" s="153"/>
      <c r="F88" s="153"/>
      <c r="G88" s="21"/>
      <c r="H88" s="154">
        <v>214444.13</v>
      </c>
      <c r="I88" s="154"/>
      <c r="J88" s="86">
        <f aca="true" t="shared" si="1" ref="J88:J126">H88/12/4342.2</f>
        <v>4.115504621313312</v>
      </c>
    </row>
    <row r="89" spans="1:10" ht="24.75" customHeight="1">
      <c r="A89" s="153" t="s">
        <v>89</v>
      </c>
      <c r="B89" s="153"/>
      <c r="C89" s="153"/>
      <c r="D89" s="153"/>
      <c r="E89" s="153"/>
      <c r="F89" s="153"/>
      <c r="G89" s="21"/>
      <c r="H89" s="154">
        <v>3317.46</v>
      </c>
      <c r="I89" s="154"/>
      <c r="J89" s="86">
        <f t="shared" si="1"/>
        <v>0.06366703514347566</v>
      </c>
    </row>
    <row r="90" spans="1:10" ht="15">
      <c r="A90" s="153" t="s">
        <v>118</v>
      </c>
      <c r="B90" s="153"/>
      <c r="C90" s="153"/>
      <c r="D90" s="153"/>
      <c r="E90" s="153"/>
      <c r="F90" s="153"/>
      <c r="G90" s="21"/>
      <c r="H90" s="154">
        <v>2385.67</v>
      </c>
      <c r="I90" s="154"/>
      <c r="J90" s="86">
        <f t="shared" si="1"/>
        <v>0.045784586922143926</v>
      </c>
    </row>
    <row r="91" spans="1:10" ht="24.75" customHeight="1">
      <c r="A91" s="153" t="s">
        <v>119</v>
      </c>
      <c r="B91" s="153"/>
      <c r="C91" s="153"/>
      <c r="D91" s="153"/>
      <c r="E91" s="153"/>
      <c r="F91" s="153"/>
      <c r="G91" s="21"/>
      <c r="H91" s="157">
        <v>98185</v>
      </c>
      <c r="I91" s="157"/>
      <c r="J91" s="86">
        <f t="shared" si="1"/>
        <v>1.8843174734773465</v>
      </c>
    </row>
    <row r="92" spans="1:10" ht="15">
      <c r="A92" s="153" t="s">
        <v>58</v>
      </c>
      <c r="B92" s="153"/>
      <c r="C92" s="153"/>
      <c r="D92" s="153"/>
      <c r="E92" s="153"/>
      <c r="F92" s="153"/>
      <c r="G92" s="21"/>
      <c r="H92" s="157">
        <v>110556</v>
      </c>
      <c r="I92" s="157"/>
      <c r="J92" s="86">
        <f t="shared" si="1"/>
        <v>2.121735525770347</v>
      </c>
    </row>
    <row r="93" spans="1:10" ht="15">
      <c r="A93" s="155"/>
      <c r="B93" s="155"/>
      <c r="C93" s="155"/>
      <c r="D93" s="156" t="s">
        <v>120</v>
      </c>
      <c r="E93" s="156"/>
      <c r="F93" s="156"/>
      <c r="G93" s="156"/>
      <c r="H93" s="157">
        <v>804</v>
      </c>
      <c r="I93" s="157"/>
      <c r="J93" s="86">
        <f t="shared" si="1"/>
        <v>0.01542996637649118</v>
      </c>
    </row>
    <row r="94" spans="1:10" ht="24.75" customHeight="1">
      <c r="A94" s="155"/>
      <c r="B94" s="155"/>
      <c r="C94" s="155"/>
      <c r="D94" s="156" t="s">
        <v>165</v>
      </c>
      <c r="E94" s="156"/>
      <c r="F94" s="156"/>
      <c r="G94" s="156"/>
      <c r="H94" s="157">
        <v>98185</v>
      </c>
      <c r="I94" s="157"/>
      <c r="J94" s="86">
        <f t="shared" si="1"/>
        <v>1.8843174734773465</v>
      </c>
    </row>
    <row r="95" spans="1:10" ht="15">
      <c r="A95" s="155"/>
      <c r="B95" s="155"/>
      <c r="C95" s="155"/>
      <c r="D95" s="156" t="s">
        <v>59</v>
      </c>
      <c r="E95" s="156"/>
      <c r="F95" s="156"/>
      <c r="G95" s="156"/>
      <c r="H95" s="157">
        <v>246</v>
      </c>
      <c r="I95" s="157"/>
      <c r="J95" s="86">
        <f t="shared" si="1"/>
        <v>0.004721109115195063</v>
      </c>
    </row>
    <row r="96" spans="1:10" ht="15">
      <c r="A96" s="155"/>
      <c r="B96" s="155"/>
      <c r="C96" s="155"/>
      <c r="D96" s="156" t="s">
        <v>122</v>
      </c>
      <c r="E96" s="156"/>
      <c r="F96" s="156"/>
      <c r="G96" s="156"/>
      <c r="H96" s="157">
        <v>5749</v>
      </c>
      <c r="I96" s="157"/>
      <c r="J96" s="86">
        <f t="shared" si="1"/>
        <v>0.11033193619209924</v>
      </c>
    </row>
    <row r="97" spans="1:10" ht="15">
      <c r="A97" s="155"/>
      <c r="B97" s="155"/>
      <c r="C97" s="155"/>
      <c r="D97" s="156" t="s">
        <v>60</v>
      </c>
      <c r="E97" s="156"/>
      <c r="F97" s="156"/>
      <c r="G97" s="156"/>
      <c r="H97" s="157">
        <v>5572</v>
      </c>
      <c r="I97" s="157"/>
      <c r="J97" s="86">
        <f t="shared" si="1"/>
        <v>0.10693504060921499</v>
      </c>
    </row>
    <row r="98" spans="1:10" ht="24.75" customHeight="1">
      <c r="A98" s="153" t="s">
        <v>124</v>
      </c>
      <c r="B98" s="153"/>
      <c r="C98" s="153"/>
      <c r="D98" s="153"/>
      <c r="E98" s="153"/>
      <c r="F98" s="153"/>
      <c r="G98" s="21"/>
      <c r="H98" s="157">
        <v>1233</v>
      </c>
      <c r="I98" s="157"/>
      <c r="J98" s="86">
        <f t="shared" si="1"/>
        <v>0.02366312007738013</v>
      </c>
    </row>
    <row r="99" spans="1:10" ht="15">
      <c r="A99" s="155"/>
      <c r="B99" s="155"/>
      <c r="C99" s="155"/>
      <c r="D99" s="156" t="s">
        <v>166</v>
      </c>
      <c r="E99" s="156"/>
      <c r="F99" s="156"/>
      <c r="G99" s="156"/>
      <c r="H99" s="157">
        <v>1233</v>
      </c>
      <c r="I99" s="157"/>
      <c r="J99" s="86">
        <f t="shared" si="1"/>
        <v>0.02366312007738013</v>
      </c>
    </row>
    <row r="100" spans="1:10" ht="24.75" customHeight="1">
      <c r="A100" s="153" t="s">
        <v>101</v>
      </c>
      <c r="B100" s="153"/>
      <c r="C100" s="153"/>
      <c r="D100" s="153"/>
      <c r="E100" s="153"/>
      <c r="F100" s="153"/>
      <c r="G100" s="21"/>
      <c r="H100" s="154">
        <v>14588.45</v>
      </c>
      <c r="I100" s="154"/>
      <c r="J100" s="86">
        <f t="shared" si="1"/>
        <v>0.2799742450063716</v>
      </c>
    </row>
    <row r="101" spans="1:10" ht="15">
      <c r="A101" s="153" t="s">
        <v>167</v>
      </c>
      <c r="B101" s="153"/>
      <c r="C101" s="153"/>
      <c r="D101" s="153"/>
      <c r="E101" s="153"/>
      <c r="F101" s="153"/>
      <c r="G101" s="21"/>
      <c r="H101" s="154">
        <v>2297.34</v>
      </c>
      <c r="I101" s="154"/>
      <c r="J101" s="86">
        <f t="shared" si="1"/>
        <v>0.04408940168578141</v>
      </c>
    </row>
    <row r="102" spans="1:10" ht="15">
      <c r="A102" s="153" t="s">
        <v>76</v>
      </c>
      <c r="B102" s="153"/>
      <c r="C102" s="153"/>
      <c r="D102" s="153"/>
      <c r="E102" s="153"/>
      <c r="F102" s="153"/>
      <c r="G102" s="21"/>
      <c r="H102" s="154">
        <v>10451.45</v>
      </c>
      <c r="I102" s="154"/>
      <c r="J102" s="86">
        <f t="shared" si="1"/>
        <v>0.2005790075691278</v>
      </c>
    </row>
    <row r="103" spans="1:10" ht="24.75" customHeight="1">
      <c r="A103" s="155"/>
      <c r="B103" s="155"/>
      <c r="C103" s="155"/>
      <c r="D103" s="156" t="s">
        <v>77</v>
      </c>
      <c r="E103" s="156"/>
      <c r="F103" s="156"/>
      <c r="G103" s="156"/>
      <c r="H103" s="154">
        <v>6374.29</v>
      </c>
      <c r="I103" s="154"/>
      <c r="J103" s="86">
        <f t="shared" si="1"/>
        <v>0.12233218951990543</v>
      </c>
    </row>
    <row r="104" spans="1:10" ht="15">
      <c r="A104" s="155"/>
      <c r="B104" s="155"/>
      <c r="C104" s="155"/>
      <c r="D104" s="156" t="s">
        <v>152</v>
      </c>
      <c r="E104" s="156"/>
      <c r="F104" s="156"/>
      <c r="G104" s="156"/>
      <c r="H104" s="154">
        <v>3087.36</v>
      </c>
      <c r="I104" s="154"/>
      <c r="J104" s="86">
        <f t="shared" si="1"/>
        <v>0.05925107088572614</v>
      </c>
    </row>
    <row r="105" spans="1:10" ht="15">
      <c r="A105" s="155"/>
      <c r="B105" s="155"/>
      <c r="C105" s="155"/>
      <c r="D105" s="156" t="s">
        <v>169</v>
      </c>
      <c r="E105" s="156"/>
      <c r="F105" s="156"/>
      <c r="G105" s="156"/>
      <c r="H105" s="158">
        <v>989.8</v>
      </c>
      <c r="I105" s="158"/>
      <c r="J105" s="86">
        <f t="shared" si="1"/>
        <v>0.01899574716349623</v>
      </c>
    </row>
    <row r="106" spans="1:10" ht="15">
      <c r="A106" s="155"/>
      <c r="B106" s="155"/>
      <c r="C106" s="155"/>
      <c r="D106" s="156" t="s">
        <v>170</v>
      </c>
      <c r="E106" s="156"/>
      <c r="F106" s="156"/>
      <c r="G106" s="156"/>
      <c r="H106" s="154">
        <v>1839.66</v>
      </c>
      <c r="I106" s="154"/>
      <c r="J106" s="86">
        <f t="shared" si="1"/>
        <v>0.03530583575146239</v>
      </c>
    </row>
    <row r="107" spans="1:10" ht="24.75" customHeight="1">
      <c r="A107" s="153" t="s">
        <v>102</v>
      </c>
      <c r="B107" s="153"/>
      <c r="C107" s="153"/>
      <c r="D107" s="153"/>
      <c r="E107" s="153"/>
      <c r="F107" s="153"/>
      <c r="G107" s="21"/>
      <c r="H107" s="157">
        <v>3076</v>
      </c>
      <c r="I107" s="157"/>
      <c r="J107" s="86">
        <f t="shared" si="1"/>
        <v>0.05903305544040655</v>
      </c>
    </row>
    <row r="108" spans="1:10" ht="15">
      <c r="A108" s="155"/>
      <c r="B108" s="155"/>
      <c r="C108" s="155"/>
      <c r="D108" s="156" t="s">
        <v>67</v>
      </c>
      <c r="E108" s="156"/>
      <c r="F108" s="156"/>
      <c r="G108" s="156"/>
      <c r="H108" s="157">
        <v>3076</v>
      </c>
      <c r="I108" s="157"/>
      <c r="J108" s="86">
        <f t="shared" si="1"/>
        <v>0.05903305544040655</v>
      </c>
    </row>
    <row r="109" spans="1:10" ht="24.75" customHeight="1">
      <c r="A109" s="153" t="s">
        <v>103</v>
      </c>
      <c r="B109" s="153"/>
      <c r="C109" s="153"/>
      <c r="D109" s="153"/>
      <c r="E109" s="153"/>
      <c r="F109" s="153"/>
      <c r="G109" s="21"/>
      <c r="H109" s="157">
        <v>2110</v>
      </c>
      <c r="I109" s="157"/>
      <c r="J109" s="86">
        <f t="shared" si="1"/>
        <v>0.04049406598805522</v>
      </c>
    </row>
    <row r="110" spans="1:10" ht="15">
      <c r="A110" s="155"/>
      <c r="B110" s="155"/>
      <c r="C110" s="155"/>
      <c r="D110" s="156" t="s">
        <v>127</v>
      </c>
      <c r="E110" s="156"/>
      <c r="F110" s="156"/>
      <c r="G110" s="156"/>
      <c r="H110" s="157">
        <v>2110</v>
      </c>
      <c r="I110" s="157"/>
      <c r="J110" s="86">
        <f t="shared" si="1"/>
        <v>0.04049406598805522</v>
      </c>
    </row>
    <row r="111" spans="1:10" ht="15">
      <c r="A111" s="153" t="s">
        <v>104</v>
      </c>
      <c r="B111" s="153"/>
      <c r="C111" s="153"/>
      <c r="D111" s="153"/>
      <c r="E111" s="153"/>
      <c r="F111" s="153"/>
      <c r="G111" s="21"/>
      <c r="H111" s="154">
        <v>2813.61</v>
      </c>
      <c r="I111" s="154"/>
      <c r="J111" s="86">
        <f t="shared" si="1"/>
        <v>0.053997397632536505</v>
      </c>
    </row>
    <row r="112" spans="1:10" ht="15">
      <c r="A112" s="153" t="s">
        <v>45</v>
      </c>
      <c r="B112" s="153"/>
      <c r="C112" s="153"/>
      <c r="D112" s="153"/>
      <c r="E112" s="153"/>
      <c r="F112" s="153"/>
      <c r="G112" s="21"/>
      <c r="H112" s="154">
        <v>2807.98</v>
      </c>
      <c r="I112" s="154"/>
      <c r="J112" s="86">
        <f t="shared" si="1"/>
        <v>0.05388934948490013</v>
      </c>
    </row>
    <row r="113" spans="1:10" ht="15">
      <c r="A113" s="155"/>
      <c r="B113" s="155"/>
      <c r="C113" s="155"/>
      <c r="D113" s="156" t="s">
        <v>128</v>
      </c>
      <c r="E113" s="156"/>
      <c r="F113" s="156"/>
      <c r="G113" s="156"/>
      <c r="H113" s="158">
        <v>1048.8</v>
      </c>
      <c r="I113" s="158"/>
      <c r="J113" s="86">
        <f t="shared" si="1"/>
        <v>0.020128045691124315</v>
      </c>
    </row>
    <row r="114" spans="1:10" ht="15">
      <c r="A114" s="155"/>
      <c r="B114" s="155"/>
      <c r="C114" s="155"/>
      <c r="D114" s="156" t="s">
        <v>171</v>
      </c>
      <c r="E114" s="156"/>
      <c r="F114" s="156"/>
      <c r="G114" s="156"/>
      <c r="H114" s="154">
        <v>86.18</v>
      </c>
      <c r="I114" s="154"/>
      <c r="J114" s="86">
        <f t="shared" si="1"/>
        <v>0.0016539235103557339</v>
      </c>
    </row>
    <row r="115" spans="1:10" ht="15">
      <c r="A115" s="155"/>
      <c r="B115" s="155"/>
      <c r="C115" s="155"/>
      <c r="D115" s="156" t="s">
        <v>172</v>
      </c>
      <c r="E115" s="156"/>
      <c r="F115" s="156"/>
      <c r="G115" s="156"/>
      <c r="H115" s="157">
        <v>267</v>
      </c>
      <c r="I115" s="157"/>
      <c r="J115" s="86">
        <f t="shared" si="1"/>
        <v>0.005124130625028788</v>
      </c>
    </row>
    <row r="116" spans="1:10" ht="15">
      <c r="A116" s="155"/>
      <c r="B116" s="155"/>
      <c r="C116" s="155"/>
      <c r="D116" s="156" t="s">
        <v>173</v>
      </c>
      <c r="E116" s="156"/>
      <c r="F116" s="156"/>
      <c r="G116" s="156"/>
      <c r="H116" s="157">
        <v>808</v>
      </c>
      <c r="I116" s="157"/>
      <c r="J116" s="86">
        <f t="shared" si="1"/>
        <v>0.01550673237836427</v>
      </c>
    </row>
    <row r="117" spans="1:10" ht="15">
      <c r="A117" s="155"/>
      <c r="B117" s="155"/>
      <c r="C117" s="155"/>
      <c r="D117" s="156" t="s">
        <v>174</v>
      </c>
      <c r="E117" s="156"/>
      <c r="F117" s="156"/>
      <c r="G117" s="156"/>
      <c r="H117" s="157">
        <v>598</v>
      </c>
      <c r="I117" s="157"/>
      <c r="J117" s="86">
        <f t="shared" si="1"/>
        <v>0.011476517280027023</v>
      </c>
    </row>
    <row r="118" spans="1:10" ht="24.75" customHeight="1">
      <c r="A118" s="153" t="s">
        <v>44</v>
      </c>
      <c r="B118" s="153"/>
      <c r="C118" s="153"/>
      <c r="D118" s="153"/>
      <c r="E118" s="153"/>
      <c r="F118" s="153"/>
      <c r="G118" s="21"/>
      <c r="H118" s="154">
        <v>5.63</v>
      </c>
      <c r="I118" s="154"/>
      <c r="J118" s="86">
        <f t="shared" si="1"/>
        <v>0.00010804814763637481</v>
      </c>
    </row>
    <row r="119" spans="1:10" ht="15">
      <c r="A119" s="153" t="s">
        <v>155</v>
      </c>
      <c r="B119" s="153"/>
      <c r="C119" s="153"/>
      <c r="D119" s="153"/>
      <c r="E119" s="153"/>
      <c r="F119" s="153"/>
      <c r="G119" s="21"/>
      <c r="H119" s="154">
        <v>213636.24</v>
      </c>
      <c r="I119" s="154"/>
      <c r="J119" s="86">
        <f t="shared" si="1"/>
        <v>4.1000000000000005</v>
      </c>
    </row>
    <row r="120" spans="1:10" ht="15">
      <c r="A120" s="153" t="s">
        <v>70</v>
      </c>
      <c r="B120" s="153"/>
      <c r="C120" s="153"/>
      <c r="D120" s="153"/>
      <c r="E120" s="153"/>
      <c r="F120" s="153"/>
      <c r="G120" s="21"/>
      <c r="H120" s="154">
        <v>69273.98</v>
      </c>
      <c r="I120" s="154"/>
      <c r="J120" s="86">
        <f t="shared" si="1"/>
        <v>1.3294716196091074</v>
      </c>
    </row>
    <row r="121" spans="1:10" ht="15">
      <c r="A121" s="153" t="s">
        <v>71</v>
      </c>
      <c r="B121" s="153"/>
      <c r="C121" s="153"/>
      <c r="D121" s="153"/>
      <c r="E121" s="153"/>
      <c r="F121" s="153"/>
      <c r="G121" s="21"/>
      <c r="H121" s="154">
        <v>30873.93</v>
      </c>
      <c r="I121" s="154"/>
      <c r="J121" s="86">
        <f t="shared" si="1"/>
        <v>0.5925170420524158</v>
      </c>
    </row>
    <row r="122" spans="1:10" ht="15">
      <c r="A122" s="153" t="s">
        <v>72</v>
      </c>
      <c r="B122" s="153"/>
      <c r="C122" s="153"/>
      <c r="D122" s="153"/>
      <c r="E122" s="153"/>
      <c r="F122" s="153"/>
      <c r="G122" s="21"/>
      <c r="H122" s="154">
        <v>38400.05</v>
      </c>
      <c r="I122" s="154"/>
      <c r="J122" s="86">
        <f t="shared" si="1"/>
        <v>0.7369545775566918</v>
      </c>
    </row>
    <row r="123" spans="1:10" ht="45" customHeight="1">
      <c r="A123" s="153" t="s">
        <v>73</v>
      </c>
      <c r="B123" s="153"/>
      <c r="C123" s="153"/>
      <c r="D123" s="153"/>
      <c r="E123" s="153"/>
      <c r="F123" s="153"/>
      <c r="G123" s="21"/>
      <c r="H123" s="154">
        <v>167416.14</v>
      </c>
      <c r="I123" s="154"/>
      <c r="J123" s="86">
        <f t="shared" si="1"/>
        <v>3.2129669292063934</v>
      </c>
    </row>
    <row r="124" spans="1:10" ht="15">
      <c r="A124" s="153" t="s">
        <v>93</v>
      </c>
      <c r="B124" s="153"/>
      <c r="C124" s="153"/>
      <c r="D124" s="153"/>
      <c r="E124" s="153"/>
      <c r="F124" s="153"/>
      <c r="G124" s="21"/>
      <c r="H124" s="154">
        <v>84229.96</v>
      </c>
      <c r="I124" s="154"/>
      <c r="J124" s="86">
        <f t="shared" si="1"/>
        <v>1.6164993167825836</v>
      </c>
    </row>
    <row r="125" spans="1:10" ht="15">
      <c r="A125" s="153" t="s">
        <v>92</v>
      </c>
      <c r="B125" s="153"/>
      <c r="C125" s="153"/>
      <c r="D125" s="153"/>
      <c r="E125" s="153"/>
      <c r="F125" s="153"/>
      <c r="G125" s="21"/>
      <c r="H125" s="154">
        <v>14125.97</v>
      </c>
      <c r="I125" s="154"/>
      <c r="J125" s="86">
        <f t="shared" si="1"/>
        <v>0.27109855986980486</v>
      </c>
    </row>
    <row r="126" spans="1:10" ht="15">
      <c r="A126" s="153" t="s">
        <v>74</v>
      </c>
      <c r="B126" s="153"/>
      <c r="C126" s="153"/>
      <c r="D126" s="153"/>
      <c r="E126" s="153"/>
      <c r="F126" s="153"/>
      <c r="G126" s="21"/>
      <c r="H126" s="154">
        <v>69060.21</v>
      </c>
      <c r="I126" s="154"/>
      <c r="J126" s="86">
        <f t="shared" si="1"/>
        <v>1.3253690525540052</v>
      </c>
    </row>
    <row r="127" spans="1:10" ht="15">
      <c r="A127" s="149" t="s">
        <v>94</v>
      </c>
      <c r="B127" s="149"/>
      <c r="C127" s="149"/>
      <c r="D127" s="150">
        <v>1307421.66</v>
      </c>
      <c r="E127" s="150"/>
      <c r="F127" s="150"/>
      <c r="G127" s="150"/>
      <c r="H127" s="150"/>
      <c r="I127" s="150"/>
      <c r="J127" s="87"/>
    </row>
    <row r="128" spans="1:11" ht="15">
      <c r="A128" s="17"/>
      <c r="B128" s="17"/>
      <c r="C128" s="17"/>
      <c r="D128" s="151"/>
      <c r="E128" s="151"/>
      <c r="F128" s="17"/>
      <c r="G128" s="17"/>
      <c r="H128" s="17"/>
      <c r="I128" s="17"/>
      <c r="J128" s="17"/>
      <c r="K128" s="17"/>
    </row>
    <row r="129" spans="1:11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 ht="15">
      <c r="A130" s="152" t="s">
        <v>95</v>
      </c>
      <c r="B130" s="152"/>
      <c r="C130" s="17"/>
      <c r="D130" s="17"/>
      <c r="E130" s="17"/>
      <c r="F130" s="17"/>
      <c r="G130" s="17"/>
      <c r="H130" s="17"/>
      <c r="I130" s="17"/>
      <c r="J130" s="17" t="s">
        <v>96</v>
      </c>
      <c r="K130" s="17"/>
    </row>
    <row r="131" spans="1:11" ht="15">
      <c r="A131" s="17" t="s">
        <v>0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1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</sheetData>
  <sheetProtection/>
  <mergeCells count="305"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  <mergeCell ref="A17:C17"/>
    <mergeCell ref="D17:G17"/>
    <mergeCell ref="J17:K17"/>
    <mergeCell ref="A18:C18"/>
    <mergeCell ref="D18:K18"/>
    <mergeCell ref="D19:E19"/>
    <mergeCell ref="A14:C14"/>
    <mergeCell ref="D14:G14"/>
    <mergeCell ref="J14:K14"/>
    <mergeCell ref="A15:F15"/>
    <mergeCell ref="J15:K15"/>
    <mergeCell ref="A16:F16"/>
    <mergeCell ref="J16:K16"/>
    <mergeCell ref="F25:G25"/>
    <mergeCell ref="H25:I25"/>
    <mergeCell ref="H21:I21"/>
    <mergeCell ref="A23:E23"/>
    <mergeCell ref="F23:G23"/>
    <mergeCell ref="H23:I23"/>
    <mergeCell ref="J23:K23"/>
    <mergeCell ref="A24:E24"/>
    <mergeCell ref="F24:G24"/>
    <mergeCell ref="H24:I24"/>
    <mergeCell ref="J24:K24"/>
    <mergeCell ref="J25:K25"/>
    <mergeCell ref="A25:E25"/>
    <mergeCell ref="A27:C27"/>
    <mergeCell ref="D27:G27"/>
    <mergeCell ref="H27:I27"/>
    <mergeCell ref="A32:C32"/>
    <mergeCell ref="D32:G32"/>
    <mergeCell ref="H32:I32"/>
    <mergeCell ref="A33:C33"/>
    <mergeCell ref="D33:G33"/>
    <mergeCell ref="H33:I33"/>
    <mergeCell ref="A30:C30"/>
    <mergeCell ref="D30:G30"/>
    <mergeCell ref="H30:I30"/>
    <mergeCell ref="A31:C31"/>
    <mergeCell ref="D31:G31"/>
    <mergeCell ref="H31:I31"/>
    <mergeCell ref="A28:F28"/>
    <mergeCell ref="H28:I28"/>
    <mergeCell ref="A29:F29"/>
    <mergeCell ref="H29:I29"/>
    <mergeCell ref="A36:C36"/>
    <mergeCell ref="D36:G36"/>
    <mergeCell ref="H36:I36"/>
    <mergeCell ref="A37:C37"/>
    <mergeCell ref="D37:G37"/>
    <mergeCell ref="H37:I37"/>
    <mergeCell ref="A34:C34"/>
    <mergeCell ref="D34:G34"/>
    <mergeCell ref="H34:I34"/>
    <mergeCell ref="A35:C35"/>
    <mergeCell ref="D35:G35"/>
    <mergeCell ref="H35:I35"/>
    <mergeCell ref="A41:C41"/>
    <mergeCell ref="D41:G41"/>
    <mergeCell ref="H41:I41"/>
    <mergeCell ref="A42:F42"/>
    <mergeCell ref="H42:I42"/>
    <mergeCell ref="A38:F38"/>
    <mergeCell ref="H38:I38"/>
    <mergeCell ref="A39:C39"/>
    <mergeCell ref="D39:G39"/>
    <mergeCell ref="H39:I39"/>
    <mergeCell ref="A40:C40"/>
    <mergeCell ref="D40:G40"/>
    <mergeCell ref="H40:I40"/>
    <mergeCell ref="A45:C45"/>
    <mergeCell ref="D45:G45"/>
    <mergeCell ref="H45:I45"/>
    <mergeCell ref="A46:C46"/>
    <mergeCell ref="D46:G46"/>
    <mergeCell ref="H46:I46"/>
    <mergeCell ref="A43:C43"/>
    <mergeCell ref="D43:G43"/>
    <mergeCell ref="H43:I43"/>
    <mergeCell ref="A44:C44"/>
    <mergeCell ref="D44:G44"/>
    <mergeCell ref="H44:I44"/>
    <mergeCell ref="A49:F49"/>
    <mergeCell ref="H49:I49"/>
    <mergeCell ref="A50:C50"/>
    <mergeCell ref="D50:G50"/>
    <mergeCell ref="H50:I50"/>
    <mergeCell ref="A47:C47"/>
    <mergeCell ref="D47:G47"/>
    <mergeCell ref="H47:I47"/>
    <mergeCell ref="A48:C48"/>
    <mergeCell ref="D48:G48"/>
    <mergeCell ref="H48:I48"/>
    <mergeCell ref="A54:C54"/>
    <mergeCell ref="D54:G54"/>
    <mergeCell ref="H54:I54"/>
    <mergeCell ref="A55:F55"/>
    <mergeCell ref="H55:I55"/>
    <mergeCell ref="A51:C51"/>
    <mergeCell ref="D51:G51"/>
    <mergeCell ref="H51:I51"/>
    <mergeCell ref="A52:F52"/>
    <mergeCell ref="H52:I52"/>
    <mergeCell ref="A53:C53"/>
    <mergeCell ref="D53:G53"/>
    <mergeCell ref="H53:I53"/>
    <mergeCell ref="A58:F58"/>
    <mergeCell ref="H58:I58"/>
    <mergeCell ref="A56:F56"/>
    <mergeCell ref="H56:I56"/>
    <mergeCell ref="A57:F57"/>
    <mergeCell ref="H57:I57"/>
    <mergeCell ref="A61:F61"/>
    <mergeCell ref="H61:I61"/>
    <mergeCell ref="A59:F59"/>
    <mergeCell ref="H59:I59"/>
    <mergeCell ref="A60:F60"/>
    <mergeCell ref="H60:I60"/>
    <mergeCell ref="A63:C63"/>
    <mergeCell ref="D63:G63"/>
    <mergeCell ref="H63:I63"/>
    <mergeCell ref="A64:C64"/>
    <mergeCell ref="D64:G64"/>
    <mergeCell ref="H64:I64"/>
    <mergeCell ref="A62:F62"/>
    <mergeCell ref="H62:I62"/>
    <mergeCell ref="A67:C67"/>
    <mergeCell ref="D67:G67"/>
    <mergeCell ref="H67:I67"/>
    <mergeCell ref="A68:C68"/>
    <mergeCell ref="D68:G68"/>
    <mergeCell ref="H68:I68"/>
    <mergeCell ref="A65:C65"/>
    <mergeCell ref="D65:G65"/>
    <mergeCell ref="H65:I65"/>
    <mergeCell ref="A66:C66"/>
    <mergeCell ref="D66:G66"/>
    <mergeCell ref="H66:I66"/>
    <mergeCell ref="A71:F71"/>
    <mergeCell ref="H71:I71"/>
    <mergeCell ref="A69:C69"/>
    <mergeCell ref="D69:G69"/>
    <mergeCell ref="H69:I69"/>
    <mergeCell ref="A70:F70"/>
    <mergeCell ref="H70:I70"/>
    <mergeCell ref="A74:F74"/>
    <mergeCell ref="H74:I74"/>
    <mergeCell ref="A75:C75"/>
    <mergeCell ref="D75:G75"/>
    <mergeCell ref="H75:I75"/>
    <mergeCell ref="A72:C72"/>
    <mergeCell ref="D72:G72"/>
    <mergeCell ref="H72:I72"/>
    <mergeCell ref="A73:C73"/>
    <mergeCell ref="D73:G73"/>
    <mergeCell ref="H73:I73"/>
    <mergeCell ref="A78:C78"/>
    <mergeCell ref="D78:G78"/>
    <mergeCell ref="H78:I78"/>
    <mergeCell ref="A79:C79"/>
    <mergeCell ref="D79:G79"/>
    <mergeCell ref="H79:I79"/>
    <mergeCell ref="A76:C76"/>
    <mergeCell ref="D76:G76"/>
    <mergeCell ref="H76:I76"/>
    <mergeCell ref="A77:C77"/>
    <mergeCell ref="D77:G77"/>
    <mergeCell ref="H77:I77"/>
    <mergeCell ref="A82:C82"/>
    <mergeCell ref="D82:G82"/>
    <mergeCell ref="H82:I82"/>
    <mergeCell ref="A83:C83"/>
    <mergeCell ref="D83:G83"/>
    <mergeCell ref="H83:I83"/>
    <mergeCell ref="A80:F80"/>
    <mergeCell ref="H80:I80"/>
    <mergeCell ref="A81:C81"/>
    <mergeCell ref="D81:G81"/>
    <mergeCell ref="H81:I81"/>
    <mergeCell ref="A87:C87"/>
    <mergeCell ref="D87:G87"/>
    <mergeCell ref="H87:I87"/>
    <mergeCell ref="A88:F88"/>
    <mergeCell ref="H88:I88"/>
    <mergeCell ref="A89:F89"/>
    <mergeCell ref="H89:I89"/>
    <mergeCell ref="A84:F84"/>
    <mergeCell ref="H84:I84"/>
    <mergeCell ref="A85:C85"/>
    <mergeCell ref="D85:G85"/>
    <mergeCell ref="H85:I85"/>
    <mergeCell ref="A86:C86"/>
    <mergeCell ref="D86:G86"/>
    <mergeCell ref="H86:I86"/>
    <mergeCell ref="A91:F91"/>
    <mergeCell ref="H91:I91"/>
    <mergeCell ref="A92:F92"/>
    <mergeCell ref="H92:I92"/>
    <mergeCell ref="A90:F90"/>
    <mergeCell ref="H90:I90"/>
    <mergeCell ref="A95:C95"/>
    <mergeCell ref="D95:G95"/>
    <mergeCell ref="H95:I95"/>
    <mergeCell ref="A96:C96"/>
    <mergeCell ref="D96:G96"/>
    <mergeCell ref="H96:I96"/>
    <mergeCell ref="A93:C93"/>
    <mergeCell ref="D93:G93"/>
    <mergeCell ref="H93:I93"/>
    <mergeCell ref="A94:C94"/>
    <mergeCell ref="D94:G94"/>
    <mergeCell ref="H94:I94"/>
    <mergeCell ref="A99:C99"/>
    <mergeCell ref="D99:G99"/>
    <mergeCell ref="H99:I99"/>
    <mergeCell ref="A100:F100"/>
    <mergeCell ref="H100:I100"/>
    <mergeCell ref="A101:F101"/>
    <mergeCell ref="H101:I101"/>
    <mergeCell ref="A97:C97"/>
    <mergeCell ref="D97:G97"/>
    <mergeCell ref="H97:I97"/>
    <mergeCell ref="A98:F98"/>
    <mergeCell ref="H98:I98"/>
    <mergeCell ref="A104:C104"/>
    <mergeCell ref="D104:G104"/>
    <mergeCell ref="H104:I104"/>
    <mergeCell ref="A105:C105"/>
    <mergeCell ref="D105:G105"/>
    <mergeCell ref="H105:I105"/>
    <mergeCell ref="A102:F102"/>
    <mergeCell ref="H102:I102"/>
    <mergeCell ref="A103:C103"/>
    <mergeCell ref="D103:G103"/>
    <mergeCell ref="H103:I103"/>
    <mergeCell ref="A108:C108"/>
    <mergeCell ref="D108:G108"/>
    <mergeCell ref="H108:I108"/>
    <mergeCell ref="A109:F109"/>
    <mergeCell ref="H109:I109"/>
    <mergeCell ref="A106:C106"/>
    <mergeCell ref="D106:G106"/>
    <mergeCell ref="H106:I106"/>
    <mergeCell ref="A107:F107"/>
    <mergeCell ref="H107:I107"/>
    <mergeCell ref="A112:F112"/>
    <mergeCell ref="H112:I112"/>
    <mergeCell ref="A113:C113"/>
    <mergeCell ref="D113:G113"/>
    <mergeCell ref="H113:I113"/>
    <mergeCell ref="A114:C114"/>
    <mergeCell ref="D114:G114"/>
    <mergeCell ref="H114:I114"/>
    <mergeCell ref="A110:C110"/>
    <mergeCell ref="D110:G110"/>
    <mergeCell ref="H110:I110"/>
    <mergeCell ref="A111:F111"/>
    <mergeCell ref="H111:I111"/>
    <mergeCell ref="A117:C117"/>
    <mergeCell ref="D117:G117"/>
    <mergeCell ref="H117:I117"/>
    <mergeCell ref="A118:F118"/>
    <mergeCell ref="H118:I118"/>
    <mergeCell ref="A115:C115"/>
    <mergeCell ref="D115:G115"/>
    <mergeCell ref="H115:I115"/>
    <mergeCell ref="A116:C116"/>
    <mergeCell ref="D116:G116"/>
    <mergeCell ref="H116:I116"/>
    <mergeCell ref="A119:F119"/>
    <mergeCell ref="H119:I119"/>
    <mergeCell ref="A124:F124"/>
    <mergeCell ref="H124:I124"/>
    <mergeCell ref="A125:F125"/>
    <mergeCell ref="H125:I125"/>
    <mergeCell ref="A122:F122"/>
    <mergeCell ref="H122:I122"/>
    <mergeCell ref="A123:F123"/>
    <mergeCell ref="H123:I123"/>
    <mergeCell ref="A127:C127"/>
    <mergeCell ref="D127:I127"/>
    <mergeCell ref="D128:E128"/>
    <mergeCell ref="A130:B130"/>
    <mergeCell ref="A126:F126"/>
    <mergeCell ref="H126:I126"/>
    <mergeCell ref="A120:F120"/>
    <mergeCell ref="H120:I120"/>
    <mergeCell ref="A121:F121"/>
    <mergeCell ref="H121:I121"/>
  </mergeCells>
  <printOptions/>
  <pageMargins left="0.31496062992125984" right="0.11811023622047245" top="0.15748031496062992" bottom="0.15748031496062992" header="0.31496062992125984" footer="0.31496062992125984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0"/>
  <sheetViews>
    <sheetView zoomScalePageLayoutView="0" workbookViewId="0" topLeftCell="A1">
      <selection activeCell="E29" sqref="E29"/>
    </sheetView>
  </sheetViews>
  <sheetFormatPr defaultColWidth="9.140625" defaultRowHeight="15"/>
  <sheetData>
    <row r="1" spans="1:11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">
      <c r="A3" s="175" t="s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15">
      <c r="A4" s="175" t="s">
        <v>2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</row>
    <row r="5" spans="1:11" ht="15">
      <c r="A5" s="26" t="s">
        <v>3</v>
      </c>
      <c r="B5" s="26"/>
      <c r="C5" s="26"/>
      <c r="D5" s="26"/>
      <c r="E5" s="26"/>
      <c r="F5" s="24"/>
      <c r="G5" s="24"/>
      <c r="H5" s="24"/>
      <c r="I5" s="24"/>
      <c r="J5" s="24"/>
      <c r="K5" s="24"/>
    </row>
    <row r="6" spans="1:11" ht="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">
      <c r="A7" s="25" t="s">
        <v>175</v>
      </c>
      <c r="B7" s="25"/>
      <c r="C7" s="25"/>
      <c r="D7" s="25"/>
      <c r="E7" s="25"/>
      <c r="F7" s="25" t="s">
        <v>176</v>
      </c>
      <c r="G7" s="25"/>
      <c r="H7" s="25"/>
      <c r="I7" s="164" t="s">
        <v>177</v>
      </c>
      <c r="J7" s="164"/>
      <c r="K7" s="164"/>
    </row>
    <row r="8" spans="1:11" ht="15">
      <c r="A8" s="27" t="s">
        <v>178</v>
      </c>
      <c r="B8" s="25"/>
      <c r="C8" s="25"/>
      <c r="D8" s="25"/>
      <c r="E8" s="25" t="s">
        <v>8</v>
      </c>
      <c r="F8" s="25"/>
      <c r="G8" s="25"/>
      <c r="H8" s="163">
        <v>80507.46</v>
      </c>
      <c r="I8" s="163"/>
      <c r="J8" s="25" t="s">
        <v>9</v>
      </c>
      <c r="K8" s="25"/>
    </row>
    <row r="9" spans="1:11" ht="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5">
      <c r="A10" s="173" t="s">
        <v>10</v>
      </c>
      <c r="B10" s="173"/>
      <c r="C10" s="173"/>
      <c r="D10" s="173"/>
      <c r="E10" s="173"/>
      <c r="F10" s="174" t="s">
        <v>11</v>
      </c>
      <c r="G10" s="174"/>
      <c r="H10" s="174" t="s">
        <v>12</v>
      </c>
      <c r="I10" s="174"/>
      <c r="J10" s="174" t="s">
        <v>13</v>
      </c>
      <c r="K10" s="174"/>
    </row>
    <row r="11" spans="1:11" ht="15">
      <c r="A11" s="173" t="s">
        <v>179</v>
      </c>
      <c r="B11" s="173"/>
      <c r="C11" s="173"/>
      <c r="D11" s="173"/>
      <c r="E11" s="173"/>
      <c r="F11" s="166">
        <v>257117.09</v>
      </c>
      <c r="G11" s="166"/>
      <c r="H11" s="166">
        <v>230240.28</v>
      </c>
      <c r="I11" s="166"/>
      <c r="J11" s="166">
        <v>26876.81</v>
      </c>
      <c r="K11" s="166"/>
    </row>
    <row r="12" spans="1:11" ht="15">
      <c r="A12" s="173" t="s">
        <v>15</v>
      </c>
      <c r="B12" s="173"/>
      <c r="C12" s="173"/>
      <c r="D12" s="173"/>
      <c r="E12" s="173"/>
      <c r="F12" s="166">
        <v>257117.09</v>
      </c>
      <c r="G12" s="166"/>
      <c r="H12" s="166">
        <v>230240.28</v>
      </c>
      <c r="I12" s="166"/>
      <c r="J12" s="166">
        <v>26876.81</v>
      </c>
      <c r="K12" s="166"/>
    </row>
    <row r="13" spans="1:11" ht="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5">
      <c r="A14" s="25" t="s">
        <v>16</v>
      </c>
      <c r="B14" s="25"/>
      <c r="C14" s="25"/>
      <c r="D14" s="163">
        <v>310747.74</v>
      </c>
      <c r="E14" s="163"/>
      <c r="F14" s="25" t="s">
        <v>9</v>
      </c>
      <c r="G14" s="25"/>
      <c r="H14" s="25"/>
      <c r="I14" s="25"/>
      <c r="J14" s="25"/>
      <c r="K14" s="25"/>
    </row>
    <row r="15" spans="1:11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5">
      <c r="A16" s="27" t="s">
        <v>7</v>
      </c>
      <c r="B16" s="25"/>
      <c r="C16" s="25"/>
      <c r="D16" s="25"/>
      <c r="E16" s="25" t="s">
        <v>8</v>
      </c>
      <c r="F16" s="25"/>
      <c r="G16" s="25"/>
      <c r="H16" s="163">
        <v>126105.66</v>
      </c>
      <c r="I16" s="163"/>
      <c r="J16" s="25" t="s">
        <v>9</v>
      </c>
      <c r="K16" s="25"/>
    </row>
    <row r="17" spans="1:11" ht="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5">
      <c r="A18" s="173" t="s">
        <v>10</v>
      </c>
      <c r="B18" s="173"/>
      <c r="C18" s="173"/>
      <c r="D18" s="173"/>
      <c r="E18" s="173"/>
      <c r="F18" s="174" t="s">
        <v>11</v>
      </c>
      <c r="G18" s="174"/>
      <c r="H18" s="174" t="s">
        <v>12</v>
      </c>
      <c r="I18" s="174"/>
      <c r="J18" s="174" t="s">
        <v>13</v>
      </c>
      <c r="K18" s="174"/>
    </row>
    <row r="19" spans="1:11" ht="15">
      <c r="A19" s="173" t="s">
        <v>14</v>
      </c>
      <c r="B19" s="173"/>
      <c r="C19" s="173"/>
      <c r="D19" s="173"/>
      <c r="E19" s="173"/>
      <c r="F19" s="172">
        <v>119439.6</v>
      </c>
      <c r="G19" s="172"/>
      <c r="H19" s="172">
        <v>119034.6</v>
      </c>
      <c r="I19" s="172"/>
      <c r="J19" s="171">
        <v>405</v>
      </c>
      <c r="K19" s="171"/>
    </row>
    <row r="20" spans="1:11" ht="15">
      <c r="A20" s="173" t="s">
        <v>15</v>
      </c>
      <c r="B20" s="173"/>
      <c r="C20" s="173"/>
      <c r="D20" s="173"/>
      <c r="E20" s="173"/>
      <c r="F20" s="172">
        <v>119439.6</v>
      </c>
      <c r="G20" s="172"/>
      <c r="H20" s="172">
        <v>119034.6</v>
      </c>
      <c r="I20" s="172"/>
      <c r="J20" s="171">
        <v>405</v>
      </c>
      <c r="K20" s="171"/>
    </row>
    <row r="21" spans="1:11" ht="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5">
      <c r="A22" s="25" t="s">
        <v>16</v>
      </c>
      <c r="B22" s="25"/>
      <c r="C22" s="25"/>
      <c r="D22" s="163">
        <v>245140.26</v>
      </c>
      <c r="E22" s="163"/>
      <c r="F22" s="25" t="s">
        <v>9</v>
      </c>
      <c r="G22" s="25"/>
      <c r="H22" s="25"/>
      <c r="I22" s="25"/>
      <c r="J22" s="25"/>
      <c r="K22" s="25"/>
    </row>
    <row r="23" spans="1:11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5">
      <c r="A24" s="27" t="s">
        <v>17</v>
      </c>
      <c r="B24" s="25"/>
      <c r="C24" s="25"/>
      <c r="D24" s="25"/>
      <c r="E24" s="25"/>
      <c r="F24" s="25"/>
      <c r="G24" s="25"/>
      <c r="H24" s="163"/>
      <c r="I24" s="163"/>
      <c r="J24" s="25"/>
      <c r="K24" s="25"/>
    </row>
    <row r="25" spans="1:11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5">
      <c r="A26" s="173" t="s">
        <v>10</v>
      </c>
      <c r="B26" s="173"/>
      <c r="C26" s="173"/>
      <c r="D26" s="173"/>
      <c r="E26" s="173"/>
      <c r="F26" s="174" t="s">
        <v>11</v>
      </c>
      <c r="G26" s="174"/>
      <c r="H26" s="174" t="s">
        <v>12</v>
      </c>
      <c r="I26" s="174"/>
      <c r="J26" s="174" t="s">
        <v>13</v>
      </c>
      <c r="K26" s="174"/>
    </row>
    <row r="27" spans="1:11" ht="15">
      <c r="A27" s="173" t="s">
        <v>14</v>
      </c>
      <c r="B27" s="173"/>
      <c r="C27" s="173"/>
      <c r="D27" s="173"/>
      <c r="E27" s="173"/>
      <c r="F27" s="166">
        <v>629537.04</v>
      </c>
      <c r="G27" s="166"/>
      <c r="H27" s="166">
        <v>640422.96</v>
      </c>
      <c r="I27" s="166"/>
      <c r="J27" s="166">
        <v>-10885.92</v>
      </c>
      <c r="K27" s="166"/>
    </row>
    <row r="28" spans="1:11" ht="15">
      <c r="A28" s="173" t="s">
        <v>15</v>
      </c>
      <c r="B28" s="173"/>
      <c r="C28" s="173"/>
      <c r="D28" s="173"/>
      <c r="E28" s="173"/>
      <c r="F28" s="166">
        <v>629537.04</v>
      </c>
      <c r="G28" s="166"/>
      <c r="H28" s="166">
        <v>640422.96</v>
      </c>
      <c r="I28" s="166"/>
      <c r="J28" s="166">
        <v>-10885.92</v>
      </c>
      <c r="K28" s="166"/>
    </row>
    <row r="29" spans="1:11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0" ht="32.25">
      <c r="A30" s="174" t="s">
        <v>18</v>
      </c>
      <c r="B30" s="174"/>
      <c r="C30" s="174"/>
      <c r="D30" s="174" t="s">
        <v>19</v>
      </c>
      <c r="E30" s="174"/>
      <c r="F30" s="174"/>
      <c r="G30" s="174"/>
      <c r="H30" s="174" t="s">
        <v>20</v>
      </c>
      <c r="I30" s="174"/>
      <c r="J30" s="88" t="s">
        <v>253</v>
      </c>
    </row>
    <row r="31" spans="1:10" ht="15">
      <c r="A31" s="165" t="s">
        <v>21</v>
      </c>
      <c r="B31" s="165"/>
      <c r="C31" s="165"/>
      <c r="D31" s="165"/>
      <c r="E31" s="165"/>
      <c r="F31" s="165"/>
      <c r="G31" s="28"/>
      <c r="H31" s="166">
        <v>248617.89</v>
      </c>
      <c r="I31" s="166"/>
      <c r="J31" s="86">
        <f>H31/12/3671.2</f>
        <v>5.643429260187405</v>
      </c>
    </row>
    <row r="32" spans="1:10" ht="15">
      <c r="A32" s="165" t="s">
        <v>22</v>
      </c>
      <c r="B32" s="165"/>
      <c r="C32" s="165"/>
      <c r="D32" s="165"/>
      <c r="E32" s="165"/>
      <c r="F32" s="165"/>
      <c r="G32" s="28"/>
      <c r="H32" s="166">
        <v>40778.63</v>
      </c>
      <c r="I32" s="166"/>
      <c r="J32" s="86">
        <f aca="true" t="shared" si="0" ref="J32:J83">H32/12/3671.2</f>
        <v>0.9256426145856032</v>
      </c>
    </row>
    <row r="33" spans="1:10" ht="24.75" customHeight="1">
      <c r="A33" s="169"/>
      <c r="B33" s="169"/>
      <c r="C33" s="169"/>
      <c r="D33" s="170" t="s">
        <v>23</v>
      </c>
      <c r="E33" s="170"/>
      <c r="F33" s="170"/>
      <c r="G33" s="170"/>
      <c r="H33" s="172">
        <v>19304.22</v>
      </c>
      <c r="I33" s="172"/>
      <c r="J33" s="86">
        <f t="shared" si="0"/>
        <v>0.43819050991501424</v>
      </c>
    </row>
    <row r="34" spans="1:10" ht="37.5" customHeight="1">
      <c r="A34" s="169"/>
      <c r="B34" s="169"/>
      <c r="C34" s="169"/>
      <c r="D34" s="170" t="s">
        <v>256</v>
      </c>
      <c r="E34" s="170"/>
      <c r="F34" s="170"/>
      <c r="G34" s="170"/>
      <c r="H34" s="166">
        <v>11183.54</v>
      </c>
      <c r="I34" s="166"/>
      <c r="J34" s="86">
        <f t="shared" si="0"/>
        <v>0.2538575034502797</v>
      </c>
    </row>
    <row r="35" spans="1:10" ht="15">
      <c r="A35" s="169"/>
      <c r="B35" s="169"/>
      <c r="C35" s="169"/>
      <c r="D35" s="170" t="s">
        <v>24</v>
      </c>
      <c r="E35" s="170"/>
      <c r="F35" s="170"/>
      <c r="G35" s="170"/>
      <c r="H35" s="166">
        <v>10290.87</v>
      </c>
      <c r="I35" s="166"/>
      <c r="J35" s="86">
        <f t="shared" si="0"/>
        <v>0.23359460122030948</v>
      </c>
    </row>
    <row r="36" spans="1:10" ht="15">
      <c r="A36" s="165" t="s">
        <v>25</v>
      </c>
      <c r="B36" s="165"/>
      <c r="C36" s="165"/>
      <c r="D36" s="165"/>
      <c r="E36" s="165"/>
      <c r="F36" s="165"/>
      <c r="G36" s="28"/>
      <c r="H36" s="166">
        <v>7509.92</v>
      </c>
      <c r="I36" s="166"/>
      <c r="J36" s="86">
        <f t="shared" si="0"/>
        <v>0.17046923803297742</v>
      </c>
    </row>
    <row r="37" spans="1:10" ht="24.75" customHeight="1">
      <c r="A37" s="169"/>
      <c r="B37" s="169"/>
      <c r="C37" s="169"/>
      <c r="D37" s="170" t="s">
        <v>26</v>
      </c>
      <c r="E37" s="170"/>
      <c r="F37" s="170"/>
      <c r="G37" s="170"/>
      <c r="H37" s="166">
        <v>141.62</v>
      </c>
      <c r="I37" s="166"/>
      <c r="J37" s="86">
        <f t="shared" si="0"/>
        <v>0.0032146618725938845</v>
      </c>
    </row>
    <row r="38" spans="1:10" ht="24.75" customHeight="1">
      <c r="A38" s="169"/>
      <c r="B38" s="169"/>
      <c r="C38" s="169"/>
      <c r="D38" s="170" t="s">
        <v>27</v>
      </c>
      <c r="E38" s="170"/>
      <c r="F38" s="170"/>
      <c r="G38" s="170"/>
      <c r="H38" s="166">
        <v>2004.18</v>
      </c>
      <c r="I38" s="166"/>
      <c r="J38" s="86">
        <f t="shared" si="0"/>
        <v>0.04549329919372413</v>
      </c>
    </row>
    <row r="39" spans="1:10" ht="15">
      <c r="A39" s="169"/>
      <c r="B39" s="169"/>
      <c r="C39" s="169"/>
      <c r="D39" s="170" t="s">
        <v>28</v>
      </c>
      <c r="E39" s="170"/>
      <c r="F39" s="170"/>
      <c r="G39" s="170"/>
      <c r="H39" s="166">
        <v>5364.12</v>
      </c>
      <c r="I39" s="166"/>
      <c r="J39" s="86">
        <f t="shared" si="0"/>
        <v>0.1217612769666594</v>
      </c>
    </row>
    <row r="40" spans="1:10" ht="15">
      <c r="A40" s="165" t="s">
        <v>29</v>
      </c>
      <c r="B40" s="165"/>
      <c r="C40" s="165"/>
      <c r="D40" s="165"/>
      <c r="E40" s="165"/>
      <c r="F40" s="165"/>
      <c r="G40" s="28"/>
      <c r="H40" s="166">
        <v>57363.08</v>
      </c>
      <c r="I40" s="166"/>
      <c r="J40" s="86">
        <f t="shared" si="0"/>
        <v>1.3020964988741195</v>
      </c>
    </row>
    <row r="41" spans="1:10" ht="24.75" customHeight="1">
      <c r="A41" s="169"/>
      <c r="B41" s="169"/>
      <c r="C41" s="169"/>
      <c r="D41" s="170" t="s">
        <v>30</v>
      </c>
      <c r="E41" s="170"/>
      <c r="F41" s="170"/>
      <c r="G41" s="170"/>
      <c r="H41" s="166">
        <v>10702.42</v>
      </c>
      <c r="I41" s="166"/>
      <c r="J41" s="86">
        <f t="shared" si="0"/>
        <v>0.2429364603762621</v>
      </c>
    </row>
    <row r="42" spans="1:10" ht="24.75" customHeight="1">
      <c r="A42" s="169"/>
      <c r="B42" s="169"/>
      <c r="C42" s="169"/>
      <c r="D42" s="170" t="s">
        <v>31</v>
      </c>
      <c r="E42" s="170"/>
      <c r="F42" s="170"/>
      <c r="G42" s="170"/>
      <c r="H42" s="166">
        <v>6839.88</v>
      </c>
      <c r="I42" s="166"/>
      <c r="J42" s="86">
        <f t="shared" si="0"/>
        <v>0.15525986053606453</v>
      </c>
    </row>
    <row r="43" spans="1:10" ht="24.75" customHeight="1">
      <c r="A43" s="169"/>
      <c r="B43" s="169"/>
      <c r="C43" s="169"/>
      <c r="D43" s="170" t="s">
        <v>32</v>
      </c>
      <c r="E43" s="170"/>
      <c r="F43" s="170"/>
      <c r="G43" s="170"/>
      <c r="H43" s="166">
        <v>4910.72</v>
      </c>
      <c r="I43" s="166"/>
      <c r="J43" s="86">
        <f t="shared" si="0"/>
        <v>0.11146945594537663</v>
      </c>
    </row>
    <row r="44" spans="1:10" ht="15">
      <c r="A44" s="169"/>
      <c r="B44" s="169"/>
      <c r="C44" s="169"/>
      <c r="D44" s="170" t="s">
        <v>33</v>
      </c>
      <c r="E44" s="170"/>
      <c r="F44" s="170"/>
      <c r="G44" s="170"/>
      <c r="H44" s="166">
        <v>8037.68</v>
      </c>
      <c r="I44" s="166"/>
      <c r="J44" s="86">
        <f t="shared" si="0"/>
        <v>0.1824489721798504</v>
      </c>
    </row>
    <row r="45" spans="1:10" ht="24.75" customHeight="1">
      <c r="A45" s="169"/>
      <c r="B45" s="169"/>
      <c r="C45" s="169"/>
      <c r="D45" s="170" t="s">
        <v>34</v>
      </c>
      <c r="E45" s="170"/>
      <c r="F45" s="170"/>
      <c r="G45" s="170"/>
      <c r="H45" s="166">
        <v>10373.41</v>
      </c>
      <c r="I45" s="166"/>
      <c r="J45" s="86">
        <f t="shared" si="0"/>
        <v>0.23546819386939785</v>
      </c>
    </row>
    <row r="46" spans="1:10" ht="24.75" customHeight="1">
      <c r="A46" s="169"/>
      <c r="B46" s="169"/>
      <c r="C46" s="169"/>
      <c r="D46" s="170" t="s">
        <v>35</v>
      </c>
      <c r="E46" s="170"/>
      <c r="F46" s="170"/>
      <c r="G46" s="170"/>
      <c r="H46" s="166">
        <v>16498.97</v>
      </c>
      <c r="I46" s="166"/>
      <c r="J46" s="86">
        <f t="shared" si="0"/>
        <v>0.3745135559671679</v>
      </c>
    </row>
    <row r="47" spans="1:10" ht="15">
      <c r="A47" s="165" t="s">
        <v>97</v>
      </c>
      <c r="B47" s="165"/>
      <c r="C47" s="165"/>
      <c r="D47" s="165"/>
      <c r="E47" s="165"/>
      <c r="F47" s="165"/>
      <c r="G47" s="28"/>
      <c r="H47" s="166">
        <v>142966.26</v>
      </c>
      <c r="I47" s="166"/>
      <c r="J47" s="86">
        <f t="shared" si="0"/>
        <v>3.2452209086947055</v>
      </c>
    </row>
    <row r="48" spans="1:10" ht="15">
      <c r="A48" s="169"/>
      <c r="B48" s="169"/>
      <c r="C48" s="169"/>
      <c r="D48" s="170" t="s">
        <v>39</v>
      </c>
      <c r="E48" s="170"/>
      <c r="F48" s="170"/>
      <c r="G48" s="170"/>
      <c r="H48" s="166">
        <v>6397.64</v>
      </c>
      <c r="I48" s="166"/>
      <c r="J48" s="86">
        <f t="shared" si="0"/>
        <v>0.14522136267886976</v>
      </c>
    </row>
    <row r="49" spans="1:10" ht="15">
      <c r="A49" s="169"/>
      <c r="B49" s="169"/>
      <c r="C49" s="169"/>
      <c r="D49" s="170" t="s">
        <v>38</v>
      </c>
      <c r="E49" s="170"/>
      <c r="F49" s="170"/>
      <c r="G49" s="170"/>
      <c r="H49" s="166">
        <v>136568.62</v>
      </c>
      <c r="I49" s="166"/>
      <c r="J49" s="86">
        <f t="shared" si="0"/>
        <v>3.0999995460158347</v>
      </c>
    </row>
    <row r="50" spans="1:10" ht="15">
      <c r="A50" s="165" t="s">
        <v>40</v>
      </c>
      <c r="B50" s="165"/>
      <c r="C50" s="165"/>
      <c r="D50" s="165"/>
      <c r="E50" s="165"/>
      <c r="F50" s="165"/>
      <c r="G50" s="28"/>
      <c r="H50" s="166">
        <v>4919.93</v>
      </c>
      <c r="I50" s="166"/>
      <c r="J50" s="86">
        <f t="shared" si="0"/>
        <v>0.11167851565337401</v>
      </c>
    </row>
    <row r="51" spans="1:10" ht="15">
      <c r="A51" s="165" t="s">
        <v>75</v>
      </c>
      <c r="B51" s="165"/>
      <c r="C51" s="165"/>
      <c r="D51" s="165"/>
      <c r="E51" s="165"/>
      <c r="F51" s="165"/>
      <c r="G51" s="28"/>
      <c r="H51" s="166">
        <v>3289.24</v>
      </c>
      <c r="I51" s="166"/>
      <c r="J51" s="86">
        <f t="shared" si="0"/>
        <v>0.07466314374954601</v>
      </c>
    </row>
    <row r="52" spans="1:10" ht="15">
      <c r="A52" s="165" t="s">
        <v>41</v>
      </c>
      <c r="B52" s="165"/>
      <c r="C52" s="165"/>
      <c r="D52" s="165"/>
      <c r="E52" s="165"/>
      <c r="F52" s="165"/>
      <c r="G52" s="28"/>
      <c r="H52" s="166">
        <v>1630.69</v>
      </c>
      <c r="I52" s="166"/>
      <c r="J52" s="86">
        <f t="shared" si="0"/>
        <v>0.037015371903828</v>
      </c>
    </row>
    <row r="53" spans="1:10" ht="15">
      <c r="A53" s="165" t="s">
        <v>98</v>
      </c>
      <c r="B53" s="165"/>
      <c r="C53" s="165"/>
      <c r="D53" s="165"/>
      <c r="E53" s="165"/>
      <c r="F53" s="165"/>
      <c r="G53" s="28"/>
      <c r="H53" s="166">
        <v>61551.58</v>
      </c>
      <c r="I53" s="166"/>
      <c r="J53" s="86">
        <f t="shared" si="0"/>
        <v>1.3971721326360136</v>
      </c>
    </row>
    <row r="54" spans="1:10" ht="24.75" customHeight="1">
      <c r="A54" s="165" t="s">
        <v>66</v>
      </c>
      <c r="B54" s="165"/>
      <c r="C54" s="165"/>
      <c r="D54" s="165"/>
      <c r="E54" s="165"/>
      <c r="F54" s="165"/>
      <c r="G54" s="28"/>
      <c r="H54" s="166">
        <v>61551.58</v>
      </c>
      <c r="I54" s="166"/>
      <c r="J54" s="86">
        <f t="shared" si="0"/>
        <v>1.3971721326360136</v>
      </c>
    </row>
    <row r="55" spans="1:10" ht="24.75" customHeight="1">
      <c r="A55" s="165" t="s">
        <v>85</v>
      </c>
      <c r="B55" s="165"/>
      <c r="C55" s="165"/>
      <c r="D55" s="165"/>
      <c r="E55" s="165"/>
      <c r="F55" s="165"/>
      <c r="G55" s="28"/>
      <c r="H55" s="166">
        <v>9407.34</v>
      </c>
      <c r="I55" s="166"/>
      <c r="J55" s="86">
        <f t="shared" si="0"/>
        <v>0.213539169753759</v>
      </c>
    </row>
    <row r="56" spans="1:10" ht="24.75" customHeight="1">
      <c r="A56" s="165" t="s">
        <v>86</v>
      </c>
      <c r="B56" s="165"/>
      <c r="C56" s="165"/>
      <c r="D56" s="165"/>
      <c r="E56" s="165"/>
      <c r="F56" s="165"/>
      <c r="G56" s="28"/>
      <c r="H56" s="166">
        <v>3755.4</v>
      </c>
      <c r="I56" s="166"/>
      <c r="J56" s="86">
        <f t="shared" si="0"/>
        <v>0.08524460666811942</v>
      </c>
    </row>
    <row r="57" spans="1:10" ht="15">
      <c r="A57" s="169"/>
      <c r="B57" s="169"/>
      <c r="C57" s="169"/>
      <c r="D57" s="170" t="s">
        <v>111</v>
      </c>
      <c r="E57" s="170"/>
      <c r="F57" s="170"/>
      <c r="G57" s="170"/>
      <c r="H57" s="172">
        <v>277.4</v>
      </c>
      <c r="I57" s="172"/>
      <c r="J57" s="86">
        <f t="shared" si="0"/>
        <v>0.006296760368998329</v>
      </c>
    </row>
    <row r="58" spans="1:10" ht="15">
      <c r="A58" s="169"/>
      <c r="B58" s="169"/>
      <c r="C58" s="169"/>
      <c r="D58" s="170" t="s">
        <v>65</v>
      </c>
      <c r="E58" s="170"/>
      <c r="F58" s="170"/>
      <c r="G58" s="170"/>
      <c r="H58" s="166">
        <v>2875.18</v>
      </c>
      <c r="I58" s="166"/>
      <c r="J58" s="86">
        <f t="shared" si="0"/>
        <v>0.06526430958088182</v>
      </c>
    </row>
    <row r="59" spans="1:10" ht="15">
      <c r="A59" s="169"/>
      <c r="B59" s="169"/>
      <c r="C59" s="169"/>
      <c r="D59" s="170" t="s">
        <v>180</v>
      </c>
      <c r="E59" s="170"/>
      <c r="F59" s="170"/>
      <c r="G59" s="170"/>
      <c r="H59" s="166">
        <v>602.77</v>
      </c>
      <c r="I59" s="166"/>
      <c r="J59" s="86">
        <f t="shared" si="0"/>
        <v>0.013682401757826687</v>
      </c>
    </row>
    <row r="60" spans="1:10" ht="24.75" customHeight="1">
      <c r="A60" s="165" t="s">
        <v>48</v>
      </c>
      <c r="B60" s="165"/>
      <c r="C60" s="165"/>
      <c r="D60" s="165"/>
      <c r="E60" s="165"/>
      <c r="F60" s="165"/>
      <c r="G60" s="28"/>
      <c r="H60" s="166">
        <v>5651.99</v>
      </c>
      <c r="I60" s="166"/>
      <c r="J60" s="86">
        <f t="shared" si="0"/>
        <v>0.12829569804605215</v>
      </c>
    </row>
    <row r="61" spans="1:10" ht="15">
      <c r="A61" s="165" t="s">
        <v>181</v>
      </c>
      <c r="B61" s="165"/>
      <c r="C61" s="165"/>
      <c r="D61" s="165"/>
      <c r="E61" s="165"/>
      <c r="F61" s="165"/>
      <c r="G61" s="28"/>
      <c r="H61" s="172">
        <v>5635.5</v>
      </c>
      <c r="I61" s="172"/>
      <c r="J61" s="86">
        <f t="shared" si="0"/>
        <v>0.127921388101983</v>
      </c>
    </row>
    <row r="62" spans="1:10" ht="15">
      <c r="A62" s="169"/>
      <c r="B62" s="169"/>
      <c r="C62" s="169"/>
      <c r="D62" s="170" t="s">
        <v>182</v>
      </c>
      <c r="E62" s="170"/>
      <c r="F62" s="170"/>
      <c r="G62" s="170"/>
      <c r="H62" s="166">
        <v>2356.33</v>
      </c>
      <c r="I62" s="166"/>
      <c r="J62" s="86">
        <f t="shared" si="0"/>
        <v>0.05348682537953076</v>
      </c>
    </row>
    <row r="63" spans="1:10" ht="24.75" customHeight="1">
      <c r="A63" s="169"/>
      <c r="B63" s="169"/>
      <c r="C63" s="169"/>
      <c r="D63" s="170" t="s">
        <v>183</v>
      </c>
      <c r="E63" s="170"/>
      <c r="F63" s="170"/>
      <c r="G63" s="170"/>
      <c r="H63" s="166">
        <v>3279.17</v>
      </c>
      <c r="I63" s="166"/>
      <c r="J63" s="86">
        <f t="shared" si="0"/>
        <v>0.07443456272245225</v>
      </c>
    </row>
    <row r="64" spans="1:10" ht="24.75" customHeight="1">
      <c r="A64" s="165" t="s">
        <v>99</v>
      </c>
      <c r="B64" s="165"/>
      <c r="C64" s="165"/>
      <c r="D64" s="165"/>
      <c r="E64" s="165"/>
      <c r="F64" s="165"/>
      <c r="G64" s="28"/>
      <c r="H64" s="171">
        <v>32700</v>
      </c>
      <c r="I64" s="171"/>
      <c r="J64" s="86">
        <f t="shared" si="0"/>
        <v>0.7422641098278493</v>
      </c>
    </row>
    <row r="65" spans="1:10" ht="24.75" customHeight="1">
      <c r="A65" s="169"/>
      <c r="B65" s="169"/>
      <c r="C65" s="169"/>
      <c r="D65" s="170" t="s">
        <v>56</v>
      </c>
      <c r="E65" s="170"/>
      <c r="F65" s="170"/>
      <c r="G65" s="170"/>
      <c r="H65" s="171">
        <v>32700</v>
      </c>
      <c r="I65" s="171"/>
      <c r="J65" s="86">
        <f t="shared" si="0"/>
        <v>0.7422641098278493</v>
      </c>
    </row>
    <row r="66" spans="1:10" ht="24.75" customHeight="1">
      <c r="A66" s="165" t="s">
        <v>88</v>
      </c>
      <c r="B66" s="165"/>
      <c r="C66" s="165"/>
      <c r="D66" s="165"/>
      <c r="E66" s="165"/>
      <c r="F66" s="165"/>
      <c r="G66" s="28"/>
      <c r="H66" s="166">
        <v>781.93</v>
      </c>
      <c r="I66" s="166"/>
      <c r="J66" s="86">
        <f t="shared" si="0"/>
        <v>0.017749191908186242</v>
      </c>
    </row>
    <row r="67" spans="1:10" ht="27.75" customHeight="1">
      <c r="A67" s="169"/>
      <c r="B67" s="169"/>
      <c r="C67" s="169"/>
      <c r="D67" s="170" t="s">
        <v>90</v>
      </c>
      <c r="E67" s="170"/>
      <c r="F67" s="170"/>
      <c r="G67" s="170"/>
      <c r="H67" s="166">
        <v>781.93</v>
      </c>
      <c r="I67" s="166"/>
      <c r="J67" s="86">
        <f t="shared" si="0"/>
        <v>0.017749191908186242</v>
      </c>
    </row>
    <row r="68" spans="1:10" ht="24.75" customHeight="1">
      <c r="A68" s="165" t="s">
        <v>101</v>
      </c>
      <c r="B68" s="165"/>
      <c r="C68" s="165"/>
      <c r="D68" s="165"/>
      <c r="E68" s="165"/>
      <c r="F68" s="165"/>
      <c r="G68" s="28"/>
      <c r="H68" s="166">
        <v>9525.11</v>
      </c>
      <c r="I68" s="166"/>
      <c r="J68" s="86">
        <f t="shared" si="0"/>
        <v>0.21621245550955184</v>
      </c>
    </row>
    <row r="69" spans="1:10" ht="24.75" customHeight="1">
      <c r="A69" s="169"/>
      <c r="B69" s="169"/>
      <c r="C69" s="169"/>
      <c r="D69" s="170" t="s">
        <v>77</v>
      </c>
      <c r="E69" s="170"/>
      <c r="F69" s="170"/>
      <c r="G69" s="170"/>
      <c r="H69" s="166">
        <v>6417.05</v>
      </c>
      <c r="I69" s="166"/>
      <c r="J69" s="86">
        <f t="shared" si="0"/>
        <v>0.14566195431103365</v>
      </c>
    </row>
    <row r="70" spans="1:10" ht="15">
      <c r="A70" s="169"/>
      <c r="B70" s="169"/>
      <c r="C70" s="169"/>
      <c r="D70" s="170" t="s">
        <v>152</v>
      </c>
      <c r="E70" s="170"/>
      <c r="F70" s="170"/>
      <c r="G70" s="170"/>
      <c r="H70" s="166">
        <v>3108.06</v>
      </c>
      <c r="I70" s="166"/>
      <c r="J70" s="86">
        <f t="shared" si="0"/>
        <v>0.0705505011985182</v>
      </c>
    </row>
    <row r="71" spans="1:10" ht="15">
      <c r="A71" s="165" t="s">
        <v>104</v>
      </c>
      <c r="B71" s="165"/>
      <c r="C71" s="165"/>
      <c r="D71" s="165"/>
      <c r="E71" s="165"/>
      <c r="F71" s="165"/>
      <c r="G71" s="28"/>
      <c r="H71" s="166">
        <v>12633.08</v>
      </c>
      <c r="I71" s="166"/>
      <c r="J71" s="86">
        <f t="shared" si="0"/>
        <v>0.2867609137793274</v>
      </c>
    </row>
    <row r="72" spans="1:10" ht="15">
      <c r="A72" s="165" t="s">
        <v>45</v>
      </c>
      <c r="B72" s="165"/>
      <c r="C72" s="165"/>
      <c r="D72" s="165"/>
      <c r="E72" s="165"/>
      <c r="F72" s="165"/>
      <c r="G72" s="28"/>
      <c r="H72" s="171">
        <v>12619</v>
      </c>
      <c r="I72" s="171"/>
      <c r="J72" s="86">
        <f t="shared" si="0"/>
        <v>0.2864413089271446</v>
      </c>
    </row>
    <row r="73" spans="1:10" ht="15">
      <c r="A73" s="169"/>
      <c r="B73" s="169"/>
      <c r="C73" s="169"/>
      <c r="D73" s="170" t="s">
        <v>128</v>
      </c>
      <c r="E73" s="170"/>
      <c r="F73" s="170"/>
      <c r="G73" s="170"/>
      <c r="H73" s="171">
        <v>2567</v>
      </c>
      <c r="I73" s="171"/>
      <c r="J73" s="86">
        <f t="shared" si="0"/>
        <v>0.058268867581898746</v>
      </c>
    </row>
    <row r="74" spans="1:10" ht="15">
      <c r="A74" s="169"/>
      <c r="B74" s="169"/>
      <c r="C74" s="169"/>
      <c r="D74" s="170" t="s">
        <v>184</v>
      </c>
      <c r="E74" s="170"/>
      <c r="F74" s="170"/>
      <c r="G74" s="170"/>
      <c r="H74" s="171">
        <v>5720</v>
      </c>
      <c r="I74" s="171"/>
      <c r="J74" s="86">
        <f t="shared" si="0"/>
        <v>0.12983947119924458</v>
      </c>
    </row>
    <row r="75" spans="1:10" ht="15">
      <c r="A75" s="169"/>
      <c r="B75" s="169"/>
      <c r="C75" s="169"/>
      <c r="D75" s="170" t="s">
        <v>46</v>
      </c>
      <c r="E75" s="170"/>
      <c r="F75" s="170"/>
      <c r="G75" s="170"/>
      <c r="H75" s="171">
        <v>4065</v>
      </c>
      <c r="I75" s="171"/>
      <c r="J75" s="86">
        <f t="shared" si="0"/>
        <v>0.09227228154281979</v>
      </c>
    </row>
    <row r="76" spans="1:10" ht="15">
      <c r="A76" s="169"/>
      <c r="B76" s="169"/>
      <c r="C76" s="169"/>
      <c r="D76" s="170" t="s">
        <v>172</v>
      </c>
      <c r="E76" s="170"/>
      <c r="F76" s="170"/>
      <c r="G76" s="170"/>
      <c r="H76" s="166">
        <v>281.08</v>
      </c>
      <c r="I76" s="166"/>
      <c r="J76" s="86">
        <f t="shared" si="0"/>
        <v>0.006380293455364277</v>
      </c>
    </row>
    <row r="77" spans="1:10" ht="15">
      <c r="A77" s="165" t="s">
        <v>70</v>
      </c>
      <c r="B77" s="165"/>
      <c r="C77" s="165"/>
      <c r="D77" s="165"/>
      <c r="E77" s="165"/>
      <c r="F77" s="165"/>
      <c r="G77" s="28"/>
      <c r="H77" s="166">
        <v>58398.54</v>
      </c>
      <c r="I77" s="166"/>
      <c r="J77" s="86">
        <f t="shared" si="0"/>
        <v>1.325600621050338</v>
      </c>
    </row>
    <row r="78" spans="1:10" ht="15">
      <c r="A78" s="165" t="s">
        <v>71</v>
      </c>
      <c r="B78" s="165"/>
      <c r="C78" s="165"/>
      <c r="D78" s="165"/>
      <c r="E78" s="165"/>
      <c r="F78" s="165"/>
      <c r="G78" s="28"/>
      <c r="H78" s="166">
        <v>25932.47</v>
      </c>
      <c r="I78" s="166"/>
      <c r="J78" s="86">
        <f t="shared" si="0"/>
        <v>0.5886465370087892</v>
      </c>
    </row>
    <row r="79" spans="1:10" ht="15">
      <c r="A79" s="165" t="s">
        <v>72</v>
      </c>
      <c r="B79" s="165"/>
      <c r="C79" s="165"/>
      <c r="D79" s="165"/>
      <c r="E79" s="165"/>
      <c r="F79" s="165"/>
      <c r="G79" s="28"/>
      <c r="H79" s="166">
        <v>32466.07</v>
      </c>
      <c r="I79" s="166"/>
      <c r="J79" s="86">
        <f t="shared" si="0"/>
        <v>0.7369540840415486</v>
      </c>
    </row>
    <row r="80" spans="1:10" ht="45" customHeight="1">
      <c r="A80" s="165" t="s">
        <v>73</v>
      </c>
      <c r="B80" s="165"/>
      <c r="C80" s="165"/>
      <c r="D80" s="165"/>
      <c r="E80" s="165"/>
      <c r="F80" s="165"/>
      <c r="G80" s="28"/>
      <c r="H80" s="166">
        <v>140620.73</v>
      </c>
      <c r="I80" s="166"/>
      <c r="J80" s="86">
        <f t="shared" si="0"/>
        <v>3.1919792347642915</v>
      </c>
    </row>
    <row r="81" spans="1:10" ht="15">
      <c r="A81" s="165" t="s">
        <v>93</v>
      </c>
      <c r="B81" s="165"/>
      <c r="C81" s="165"/>
      <c r="D81" s="165"/>
      <c r="E81" s="165"/>
      <c r="F81" s="165"/>
      <c r="G81" s="28"/>
      <c r="H81" s="166">
        <v>70748.74</v>
      </c>
      <c r="I81" s="166"/>
      <c r="J81" s="86">
        <f t="shared" si="0"/>
        <v>1.605940382799448</v>
      </c>
    </row>
    <row r="82" spans="1:10" ht="15">
      <c r="A82" s="165" t="s">
        <v>92</v>
      </c>
      <c r="B82" s="165"/>
      <c r="C82" s="165"/>
      <c r="D82" s="165"/>
      <c r="E82" s="165"/>
      <c r="F82" s="165"/>
      <c r="G82" s="28"/>
      <c r="H82" s="166">
        <v>11865.05</v>
      </c>
      <c r="I82" s="166"/>
      <c r="J82" s="86">
        <f t="shared" si="0"/>
        <v>0.2693272408658386</v>
      </c>
    </row>
    <row r="83" spans="1:10" ht="15">
      <c r="A83" s="165" t="s">
        <v>74</v>
      </c>
      <c r="B83" s="165"/>
      <c r="C83" s="165"/>
      <c r="D83" s="165"/>
      <c r="E83" s="165"/>
      <c r="F83" s="165"/>
      <c r="G83" s="28"/>
      <c r="H83" s="166">
        <v>58006.94</v>
      </c>
      <c r="I83" s="166"/>
      <c r="J83" s="86">
        <f t="shared" si="0"/>
        <v>1.316711611099005</v>
      </c>
    </row>
    <row r="84" spans="1:10" ht="15">
      <c r="A84" s="167" t="s">
        <v>94</v>
      </c>
      <c r="B84" s="167"/>
      <c r="C84" s="167"/>
      <c r="D84" s="168">
        <v>584791.63</v>
      </c>
      <c r="E84" s="168"/>
      <c r="F84" s="168"/>
      <c r="G84" s="168"/>
      <c r="H84" s="168"/>
      <c r="I84" s="168"/>
      <c r="J84" s="87"/>
    </row>
    <row r="85" spans="1:11" ht="15">
      <c r="A85" s="25"/>
      <c r="B85" s="25"/>
      <c r="C85" s="25"/>
      <c r="D85" s="163"/>
      <c r="E85" s="163"/>
      <c r="F85" s="25"/>
      <c r="G85" s="25"/>
      <c r="H85" s="25"/>
      <c r="I85" s="25"/>
      <c r="J85" s="25"/>
      <c r="K85" s="25"/>
    </row>
    <row r="86" spans="1:11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5">
      <c r="A87" s="164" t="s">
        <v>95</v>
      </c>
      <c r="B87" s="164"/>
      <c r="C87" s="25"/>
      <c r="D87" s="25"/>
      <c r="E87" s="25"/>
      <c r="F87" s="25"/>
      <c r="G87" s="25"/>
      <c r="H87" s="25"/>
      <c r="I87" s="25"/>
      <c r="J87" s="25" t="s">
        <v>96</v>
      </c>
      <c r="K87" s="25"/>
    </row>
    <row r="88" spans="1:11" ht="15">
      <c r="A88" s="25" t="s">
        <v>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</sheetData>
  <sheetProtection/>
  <mergeCells count="184">
    <mergeCell ref="A3:K3"/>
    <mergeCell ref="A4:K4"/>
    <mergeCell ref="I7:K7"/>
    <mergeCell ref="H8:I8"/>
    <mergeCell ref="A10:E10"/>
    <mergeCell ref="F10:G10"/>
    <mergeCell ref="H10:I10"/>
    <mergeCell ref="J10:K10"/>
    <mergeCell ref="A19:E19"/>
    <mergeCell ref="F19:G19"/>
    <mergeCell ref="H19:I19"/>
    <mergeCell ref="J19:K19"/>
    <mergeCell ref="D14:E14"/>
    <mergeCell ref="A11:E11"/>
    <mergeCell ref="F11:G11"/>
    <mergeCell ref="H11:I11"/>
    <mergeCell ref="J11:K11"/>
    <mergeCell ref="A12:E12"/>
    <mergeCell ref="F12:G12"/>
    <mergeCell ref="H12:I12"/>
    <mergeCell ref="J12:K12"/>
    <mergeCell ref="A20:E20"/>
    <mergeCell ref="F20:G20"/>
    <mergeCell ref="H20:I20"/>
    <mergeCell ref="J20:K20"/>
    <mergeCell ref="H16:I16"/>
    <mergeCell ref="A18:E18"/>
    <mergeCell ref="F18:G18"/>
    <mergeCell ref="H18:I18"/>
    <mergeCell ref="J18:K18"/>
    <mergeCell ref="A27:E27"/>
    <mergeCell ref="F27:G27"/>
    <mergeCell ref="H27:I27"/>
    <mergeCell ref="D22:E22"/>
    <mergeCell ref="H24:I24"/>
    <mergeCell ref="A26:E26"/>
    <mergeCell ref="F26:G26"/>
    <mergeCell ref="H26:I26"/>
    <mergeCell ref="J26:K26"/>
    <mergeCell ref="J27:K27"/>
    <mergeCell ref="A28:E28"/>
    <mergeCell ref="F28:G28"/>
    <mergeCell ref="H28:I28"/>
    <mergeCell ref="J28:K28"/>
    <mergeCell ref="A34:C34"/>
    <mergeCell ref="D34:G34"/>
    <mergeCell ref="H34:I34"/>
    <mergeCell ref="A35:C35"/>
    <mergeCell ref="D35:G35"/>
    <mergeCell ref="H35:I35"/>
    <mergeCell ref="A33:C33"/>
    <mergeCell ref="D33:G33"/>
    <mergeCell ref="H33:I33"/>
    <mergeCell ref="A30:C30"/>
    <mergeCell ref="D30:G30"/>
    <mergeCell ref="H30:I30"/>
    <mergeCell ref="A31:F31"/>
    <mergeCell ref="H31:I31"/>
    <mergeCell ref="A32:F32"/>
    <mergeCell ref="H32:I32"/>
    <mergeCell ref="A39:C39"/>
    <mergeCell ref="D39:G39"/>
    <mergeCell ref="H39:I39"/>
    <mergeCell ref="A40:F40"/>
    <mergeCell ref="H40:I40"/>
    <mergeCell ref="A36:F36"/>
    <mergeCell ref="H36:I36"/>
    <mergeCell ref="A37:C37"/>
    <mergeCell ref="D37:G37"/>
    <mergeCell ref="H37:I37"/>
    <mergeCell ref="A38:C38"/>
    <mergeCell ref="D38:G38"/>
    <mergeCell ref="H38:I38"/>
    <mergeCell ref="A43:C43"/>
    <mergeCell ref="D43:G43"/>
    <mergeCell ref="H43:I43"/>
    <mergeCell ref="A44:C44"/>
    <mergeCell ref="D44:G44"/>
    <mergeCell ref="H44:I44"/>
    <mergeCell ref="A41:C41"/>
    <mergeCell ref="D41:G41"/>
    <mergeCell ref="H41:I41"/>
    <mergeCell ref="A42:C42"/>
    <mergeCell ref="D42:G42"/>
    <mergeCell ref="H42:I42"/>
    <mergeCell ref="A47:F47"/>
    <mergeCell ref="H47:I47"/>
    <mergeCell ref="A48:C48"/>
    <mergeCell ref="D48:G48"/>
    <mergeCell ref="H48:I48"/>
    <mergeCell ref="A45:C45"/>
    <mergeCell ref="D45:G45"/>
    <mergeCell ref="H45:I45"/>
    <mergeCell ref="A46:C46"/>
    <mergeCell ref="D46:G46"/>
    <mergeCell ref="H46:I46"/>
    <mergeCell ref="A52:F52"/>
    <mergeCell ref="H52:I52"/>
    <mergeCell ref="A49:C49"/>
    <mergeCell ref="D49:G49"/>
    <mergeCell ref="H49:I49"/>
    <mergeCell ref="A50:F50"/>
    <mergeCell ref="H50:I50"/>
    <mergeCell ref="A51:F51"/>
    <mergeCell ref="H51:I51"/>
    <mergeCell ref="A55:F55"/>
    <mergeCell ref="H55:I55"/>
    <mergeCell ref="A56:F56"/>
    <mergeCell ref="H56:I56"/>
    <mergeCell ref="A57:C57"/>
    <mergeCell ref="D57:G57"/>
    <mergeCell ref="H57:I57"/>
    <mergeCell ref="A53:F53"/>
    <mergeCell ref="H53:I53"/>
    <mergeCell ref="A54:F54"/>
    <mergeCell ref="H54:I54"/>
    <mergeCell ref="A61:F61"/>
    <mergeCell ref="H61:I61"/>
    <mergeCell ref="A62:C62"/>
    <mergeCell ref="D62:G62"/>
    <mergeCell ref="H62:I62"/>
    <mergeCell ref="A60:F60"/>
    <mergeCell ref="H60:I60"/>
    <mergeCell ref="A58:C58"/>
    <mergeCell ref="D58:G58"/>
    <mergeCell ref="H58:I58"/>
    <mergeCell ref="A59:C59"/>
    <mergeCell ref="D59:G59"/>
    <mergeCell ref="H59:I59"/>
    <mergeCell ref="A68:F68"/>
    <mergeCell ref="H68:I68"/>
    <mergeCell ref="A64:F64"/>
    <mergeCell ref="H64:I64"/>
    <mergeCell ref="A63:C63"/>
    <mergeCell ref="D63:G63"/>
    <mergeCell ref="H63:I63"/>
    <mergeCell ref="A67:C67"/>
    <mergeCell ref="D67:G67"/>
    <mergeCell ref="H67:I67"/>
    <mergeCell ref="A65:C65"/>
    <mergeCell ref="D65:G65"/>
    <mergeCell ref="H65:I65"/>
    <mergeCell ref="A66:F66"/>
    <mergeCell ref="H66:I66"/>
    <mergeCell ref="A71:F71"/>
    <mergeCell ref="H71:I71"/>
    <mergeCell ref="A72:F72"/>
    <mergeCell ref="H72:I72"/>
    <mergeCell ref="A73:C73"/>
    <mergeCell ref="D73:G73"/>
    <mergeCell ref="H73:I73"/>
    <mergeCell ref="A69:C69"/>
    <mergeCell ref="D69:G69"/>
    <mergeCell ref="H69:I69"/>
    <mergeCell ref="A70:C70"/>
    <mergeCell ref="D70:G70"/>
    <mergeCell ref="H70:I70"/>
    <mergeCell ref="A77:F77"/>
    <mergeCell ref="H77:I77"/>
    <mergeCell ref="A78:F78"/>
    <mergeCell ref="H78:I78"/>
    <mergeCell ref="A76:C76"/>
    <mergeCell ref="D76:G76"/>
    <mergeCell ref="H76:I76"/>
    <mergeCell ref="A74:C74"/>
    <mergeCell ref="D74:G74"/>
    <mergeCell ref="H74:I74"/>
    <mergeCell ref="A75:C75"/>
    <mergeCell ref="D75:G75"/>
    <mergeCell ref="H75:I75"/>
    <mergeCell ref="D85:E85"/>
    <mergeCell ref="A87:B87"/>
    <mergeCell ref="A83:F83"/>
    <mergeCell ref="H83:I83"/>
    <mergeCell ref="A81:F81"/>
    <mergeCell ref="H81:I81"/>
    <mergeCell ref="A82:F82"/>
    <mergeCell ref="H82:I82"/>
    <mergeCell ref="A79:F79"/>
    <mergeCell ref="H79:I79"/>
    <mergeCell ref="A80:F80"/>
    <mergeCell ref="H80:I80"/>
    <mergeCell ref="A84:C84"/>
    <mergeCell ref="D84:I84"/>
  </mergeCells>
  <printOptions/>
  <pageMargins left="0.11811023622047245" right="0.11811023622047245" top="0.15748031496062992" bottom="0.15748031496062992" header="0.31496062992125984" footer="0.31496062992125984"/>
  <pageSetup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3"/>
  <sheetViews>
    <sheetView zoomScalePageLayoutView="0" workbookViewId="0" topLeftCell="A1">
      <selection activeCell="A23" sqref="A23:E23"/>
    </sheetView>
  </sheetViews>
  <sheetFormatPr defaultColWidth="9.140625" defaultRowHeight="15"/>
  <sheetData>
    <row r="1" spans="1:11" ht="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">
      <c r="A3" s="191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5">
      <c r="A4" s="191" t="s">
        <v>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5">
      <c r="A5" s="31" t="s">
        <v>3</v>
      </c>
      <c r="B5" s="31"/>
      <c r="C5" s="31"/>
      <c r="D5" s="31"/>
      <c r="E5" s="31"/>
      <c r="F5" s="29"/>
      <c r="G5" s="29"/>
      <c r="H5" s="29"/>
      <c r="I5" s="29"/>
      <c r="J5" s="29"/>
      <c r="K5" s="29"/>
    </row>
    <row r="6" spans="1:11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5">
      <c r="A7" s="30" t="s">
        <v>185</v>
      </c>
      <c r="B7" s="30"/>
      <c r="C7" s="30"/>
      <c r="D7" s="30"/>
      <c r="E7" s="30"/>
      <c r="F7" s="30" t="s">
        <v>186</v>
      </c>
      <c r="G7" s="30"/>
      <c r="H7" s="30"/>
      <c r="I7" s="179" t="s">
        <v>133</v>
      </c>
      <c r="J7" s="179"/>
      <c r="K7" s="179"/>
    </row>
    <row r="8" spans="1:11" ht="15">
      <c r="A8" s="32" t="s">
        <v>7</v>
      </c>
      <c r="B8" s="30"/>
      <c r="C8" s="30"/>
      <c r="D8" s="30"/>
      <c r="E8" s="30" t="s">
        <v>8</v>
      </c>
      <c r="F8" s="30"/>
      <c r="G8" s="30"/>
      <c r="H8" s="189">
        <v>351351.04</v>
      </c>
      <c r="I8" s="189"/>
      <c r="J8" s="30" t="s">
        <v>9</v>
      </c>
      <c r="K8" s="30"/>
    </row>
    <row r="9" spans="1:11" ht="1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5">
      <c r="A10" s="190" t="s">
        <v>10</v>
      </c>
      <c r="B10" s="190"/>
      <c r="C10" s="190"/>
      <c r="D10" s="190"/>
      <c r="E10" s="190"/>
      <c r="F10" s="187" t="s">
        <v>11</v>
      </c>
      <c r="G10" s="187"/>
      <c r="H10" s="187" t="s">
        <v>12</v>
      </c>
      <c r="I10" s="187"/>
      <c r="J10" s="187" t="s">
        <v>13</v>
      </c>
      <c r="K10" s="187"/>
    </row>
    <row r="11" spans="1:11" ht="15">
      <c r="A11" s="190" t="s">
        <v>14</v>
      </c>
      <c r="B11" s="190"/>
      <c r="C11" s="190"/>
      <c r="D11" s="190"/>
      <c r="E11" s="190"/>
      <c r="F11" s="181">
        <v>129450.45</v>
      </c>
      <c r="G11" s="181"/>
      <c r="H11" s="181">
        <v>128016.45</v>
      </c>
      <c r="I11" s="181"/>
      <c r="J11" s="184">
        <v>1434</v>
      </c>
      <c r="K11" s="184"/>
    </row>
    <row r="12" spans="1:11" ht="15">
      <c r="A12" s="190" t="s">
        <v>15</v>
      </c>
      <c r="B12" s="190"/>
      <c r="C12" s="190"/>
      <c r="D12" s="190"/>
      <c r="E12" s="190"/>
      <c r="F12" s="181">
        <v>129450.45</v>
      </c>
      <c r="G12" s="181"/>
      <c r="H12" s="181">
        <v>128016.45</v>
      </c>
      <c r="I12" s="181"/>
      <c r="J12" s="184">
        <v>1434</v>
      </c>
      <c r="K12" s="184"/>
    </row>
    <row r="13" spans="1:11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 ht="15">
      <c r="A14" s="187" t="s">
        <v>18</v>
      </c>
      <c r="B14" s="187"/>
      <c r="C14" s="187"/>
      <c r="D14" s="187" t="s">
        <v>19</v>
      </c>
      <c r="E14" s="187"/>
      <c r="F14" s="187"/>
      <c r="G14" s="187"/>
      <c r="H14" s="33" t="s">
        <v>108</v>
      </c>
      <c r="I14" s="33" t="s">
        <v>109</v>
      </c>
      <c r="J14" s="187" t="s">
        <v>20</v>
      </c>
      <c r="K14" s="187"/>
    </row>
    <row r="15" spans="1:11" ht="15">
      <c r="A15" s="180" t="s">
        <v>134</v>
      </c>
      <c r="B15" s="180"/>
      <c r="C15" s="180"/>
      <c r="D15" s="180"/>
      <c r="E15" s="180"/>
      <c r="F15" s="180"/>
      <c r="G15" s="34"/>
      <c r="H15" s="33"/>
      <c r="I15" s="35"/>
      <c r="J15" s="184">
        <v>432000</v>
      </c>
      <c r="K15" s="184"/>
    </row>
    <row r="16" spans="1:11" ht="15">
      <c r="A16" s="180" t="s">
        <v>187</v>
      </c>
      <c r="B16" s="180"/>
      <c r="C16" s="180"/>
      <c r="D16" s="180"/>
      <c r="E16" s="180"/>
      <c r="F16" s="180"/>
      <c r="G16" s="34"/>
      <c r="H16" s="33"/>
      <c r="I16" s="35"/>
      <c r="J16" s="184">
        <v>432000</v>
      </c>
      <c r="K16" s="184"/>
    </row>
    <row r="17" spans="1:11" ht="15">
      <c r="A17" s="182"/>
      <c r="B17" s="182"/>
      <c r="C17" s="182"/>
      <c r="D17" s="183" t="s">
        <v>188</v>
      </c>
      <c r="E17" s="183"/>
      <c r="F17" s="183"/>
      <c r="G17" s="183"/>
      <c r="H17" s="33"/>
      <c r="I17" s="36">
        <v>1</v>
      </c>
      <c r="J17" s="184">
        <v>432000</v>
      </c>
      <c r="K17" s="184"/>
    </row>
    <row r="18" spans="1:11" ht="15">
      <c r="A18" s="176" t="s">
        <v>94</v>
      </c>
      <c r="B18" s="176"/>
      <c r="C18" s="176"/>
      <c r="D18" s="188">
        <v>432000</v>
      </c>
      <c r="E18" s="188"/>
      <c r="F18" s="188"/>
      <c r="G18" s="188"/>
      <c r="H18" s="188"/>
      <c r="I18" s="188"/>
      <c r="J18" s="188"/>
      <c r="K18" s="188"/>
    </row>
    <row r="19" spans="1:11" ht="15">
      <c r="A19" s="30" t="s">
        <v>16</v>
      </c>
      <c r="B19" s="30"/>
      <c r="C19" s="30"/>
      <c r="D19" s="189">
        <v>47367.49</v>
      </c>
      <c r="E19" s="189"/>
      <c r="F19" s="30" t="s">
        <v>9</v>
      </c>
      <c r="G19" s="30"/>
      <c r="H19" s="30"/>
      <c r="I19" s="30"/>
      <c r="J19" s="30"/>
      <c r="K19" s="30"/>
    </row>
    <row r="20" spans="1:11" ht="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15">
      <c r="A21" s="32" t="s">
        <v>17</v>
      </c>
      <c r="B21" s="30"/>
      <c r="C21" s="30"/>
      <c r="D21" s="30"/>
      <c r="E21" s="30"/>
      <c r="F21" s="30"/>
      <c r="G21" s="30"/>
      <c r="H21" s="189"/>
      <c r="I21" s="189"/>
      <c r="J21" s="30"/>
      <c r="K21" s="30"/>
    </row>
    <row r="22" spans="1:11" ht="1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5">
      <c r="A23" s="190" t="s">
        <v>10</v>
      </c>
      <c r="B23" s="190"/>
      <c r="C23" s="190"/>
      <c r="D23" s="190"/>
      <c r="E23" s="190"/>
      <c r="F23" s="187" t="s">
        <v>11</v>
      </c>
      <c r="G23" s="187"/>
      <c r="H23" s="187" t="s">
        <v>12</v>
      </c>
      <c r="I23" s="187"/>
      <c r="J23" s="187" t="s">
        <v>13</v>
      </c>
      <c r="K23" s="187"/>
    </row>
    <row r="24" spans="1:11" ht="15">
      <c r="A24" s="190" t="s">
        <v>14</v>
      </c>
      <c r="B24" s="190"/>
      <c r="C24" s="190"/>
      <c r="D24" s="190"/>
      <c r="E24" s="190"/>
      <c r="F24" s="181">
        <v>854946.81</v>
      </c>
      <c r="G24" s="181"/>
      <c r="H24" s="181">
        <v>846508.18</v>
      </c>
      <c r="I24" s="181"/>
      <c r="J24" s="181">
        <v>8438.63</v>
      </c>
      <c r="K24" s="181"/>
    </row>
    <row r="25" spans="1:11" ht="15">
      <c r="A25" s="190" t="s">
        <v>15</v>
      </c>
      <c r="B25" s="190"/>
      <c r="C25" s="190"/>
      <c r="D25" s="190"/>
      <c r="E25" s="190"/>
      <c r="F25" s="181">
        <v>854946.81</v>
      </c>
      <c r="G25" s="181"/>
      <c r="H25" s="181">
        <v>846508.18</v>
      </c>
      <c r="I25" s="181"/>
      <c r="J25" s="181">
        <v>8438.63</v>
      </c>
      <c r="K25" s="181"/>
    </row>
    <row r="26" spans="1:11" ht="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0" ht="32.25">
      <c r="A27" s="187" t="s">
        <v>18</v>
      </c>
      <c r="B27" s="187"/>
      <c r="C27" s="187"/>
      <c r="D27" s="187" t="s">
        <v>19</v>
      </c>
      <c r="E27" s="187"/>
      <c r="F27" s="187"/>
      <c r="G27" s="187"/>
      <c r="H27" s="187" t="s">
        <v>20</v>
      </c>
      <c r="I27" s="187"/>
      <c r="J27" s="88" t="s">
        <v>253</v>
      </c>
    </row>
    <row r="28" spans="1:10" ht="15">
      <c r="A28" s="180" t="s">
        <v>21</v>
      </c>
      <c r="B28" s="180"/>
      <c r="C28" s="180"/>
      <c r="D28" s="180"/>
      <c r="E28" s="180"/>
      <c r="F28" s="180"/>
      <c r="G28" s="34"/>
      <c r="H28" s="181">
        <v>299387.71</v>
      </c>
      <c r="I28" s="181"/>
      <c r="J28" s="86">
        <f>H28/12/4077</f>
        <v>6.119444648843103</v>
      </c>
    </row>
    <row r="29" spans="1:10" ht="15">
      <c r="A29" s="180" t="s">
        <v>22</v>
      </c>
      <c r="B29" s="180"/>
      <c r="C29" s="180"/>
      <c r="D29" s="180"/>
      <c r="E29" s="180"/>
      <c r="F29" s="180"/>
      <c r="G29" s="34"/>
      <c r="H29" s="181">
        <v>72902.26</v>
      </c>
      <c r="I29" s="181"/>
      <c r="J29" s="86">
        <f aca="true" t="shared" si="0" ref="J29:J86">H29/12/4077</f>
        <v>1.4901124192625295</v>
      </c>
    </row>
    <row r="30" spans="1:10" ht="24.75" customHeight="1">
      <c r="A30" s="182"/>
      <c r="B30" s="182"/>
      <c r="C30" s="182"/>
      <c r="D30" s="183" t="s">
        <v>23</v>
      </c>
      <c r="E30" s="183"/>
      <c r="F30" s="183"/>
      <c r="G30" s="183"/>
      <c r="H30" s="181">
        <v>23239.17</v>
      </c>
      <c r="I30" s="181"/>
      <c r="J30" s="86">
        <f t="shared" si="0"/>
        <v>0.4750055187637969</v>
      </c>
    </row>
    <row r="31" spans="1:10" ht="40.5" customHeight="1">
      <c r="A31" s="182"/>
      <c r="B31" s="182"/>
      <c r="C31" s="182"/>
      <c r="D31" s="183" t="s">
        <v>256</v>
      </c>
      <c r="E31" s="183"/>
      <c r="F31" s="183"/>
      <c r="G31" s="183"/>
      <c r="H31" s="181">
        <v>19981.29</v>
      </c>
      <c r="I31" s="181"/>
      <c r="J31" s="86">
        <f t="shared" si="0"/>
        <v>0.4084148883983321</v>
      </c>
    </row>
    <row r="32" spans="1:10" ht="24.75" customHeight="1">
      <c r="A32" s="182"/>
      <c r="B32" s="182"/>
      <c r="C32" s="182"/>
      <c r="D32" s="183" t="s">
        <v>136</v>
      </c>
      <c r="E32" s="183"/>
      <c r="F32" s="183"/>
      <c r="G32" s="183"/>
      <c r="H32" s="181">
        <v>2299.03</v>
      </c>
      <c r="I32" s="181"/>
      <c r="J32" s="86">
        <f t="shared" si="0"/>
        <v>0.04699186493336604</v>
      </c>
    </row>
    <row r="33" spans="1:10" ht="15">
      <c r="A33" s="182"/>
      <c r="B33" s="182"/>
      <c r="C33" s="182"/>
      <c r="D33" s="183" t="s">
        <v>137</v>
      </c>
      <c r="E33" s="183"/>
      <c r="F33" s="183"/>
      <c r="G33" s="183"/>
      <c r="H33" s="181">
        <v>92.18</v>
      </c>
      <c r="I33" s="181"/>
      <c r="J33" s="86">
        <f t="shared" si="0"/>
        <v>0.00188414683999673</v>
      </c>
    </row>
    <row r="34" spans="1:10" ht="15">
      <c r="A34" s="182"/>
      <c r="B34" s="182"/>
      <c r="C34" s="182"/>
      <c r="D34" s="183" t="s">
        <v>24</v>
      </c>
      <c r="E34" s="183"/>
      <c r="F34" s="183"/>
      <c r="G34" s="183"/>
      <c r="H34" s="181">
        <v>11428.38</v>
      </c>
      <c r="I34" s="181"/>
      <c r="J34" s="86">
        <f t="shared" si="0"/>
        <v>0.23359455481972036</v>
      </c>
    </row>
    <row r="35" spans="1:10" ht="15">
      <c r="A35" s="182"/>
      <c r="B35" s="182"/>
      <c r="C35" s="182"/>
      <c r="D35" s="183" t="s">
        <v>138</v>
      </c>
      <c r="E35" s="183"/>
      <c r="F35" s="183"/>
      <c r="G35" s="183"/>
      <c r="H35" s="181">
        <v>1521.41</v>
      </c>
      <c r="I35" s="181"/>
      <c r="J35" s="86">
        <f t="shared" si="0"/>
        <v>0.031097416400948413</v>
      </c>
    </row>
    <row r="36" spans="1:10" ht="15">
      <c r="A36" s="182"/>
      <c r="B36" s="182"/>
      <c r="C36" s="182"/>
      <c r="D36" s="183" t="s">
        <v>139</v>
      </c>
      <c r="E36" s="183"/>
      <c r="F36" s="183"/>
      <c r="G36" s="183"/>
      <c r="H36" s="181">
        <v>3984.34</v>
      </c>
      <c r="I36" s="181"/>
      <c r="J36" s="86">
        <f t="shared" si="0"/>
        <v>0.08143937535769766</v>
      </c>
    </row>
    <row r="37" spans="1:10" ht="24.75" customHeight="1">
      <c r="A37" s="182"/>
      <c r="B37" s="182"/>
      <c r="C37" s="182"/>
      <c r="D37" s="183" t="s">
        <v>140</v>
      </c>
      <c r="E37" s="183"/>
      <c r="F37" s="183"/>
      <c r="G37" s="183"/>
      <c r="H37" s="181">
        <v>10356.46</v>
      </c>
      <c r="I37" s="181"/>
      <c r="J37" s="86">
        <f t="shared" si="0"/>
        <v>0.2116846537486714</v>
      </c>
    </row>
    <row r="38" spans="1:10" ht="15">
      <c r="A38" s="180" t="s">
        <v>25</v>
      </c>
      <c r="B38" s="180"/>
      <c r="C38" s="180"/>
      <c r="D38" s="180"/>
      <c r="E38" s="180"/>
      <c r="F38" s="180"/>
      <c r="G38" s="34"/>
      <c r="H38" s="181">
        <v>6229.26</v>
      </c>
      <c r="I38" s="181"/>
      <c r="J38" s="86">
        <f t="shared" si="0"/>
        <v>0.1273252391464312</v>
      </c>
    </row>
    <row r="39" spans="1:10" ht="24.75" customHeight="1">
      <c r="A39" s="182"/>
      <c r="B39" s="182"/>
      <c r="C39" s="182"/>
      <c r="D39" s="183" t="s">
        <v>26</v>
      </c>
      <c r="E39" s="183"/>
      <c r="F39" s="183"/>
      <c r="G39" s="183"/>
      <c r="H39" s="181">
        <v>172.82</v>
      </c>
      <c r="I39" s="181"/>
      <c r="J39" s="86">
        <f t="shared" si="0"/>
        <v>0.0035324176273403645</v>
      </c>
    </row>
    <row r="40" spans="1:10" ht="24.75" customHeight="1">
      <c r="A40" s="182"/>
      <c r="B40" s="182"/>
      <c r="C40" s="182"/>
      <c r="D40" s="183" t="s">
        <v>27</v>
      </c>
      <c r="E40" s="183"/>
      <c r="F40" s="183"/>
      <c r="G40" s="183"/>
      <c r="H40" s="181">
        <v>1887.74</v>
      </c>
      <c r="I40" s="181"/>
      <c r="J40" s="86">
        <f t="shared" si="0"/>
        <v>0.03858515248139972</v>
      </c>
    </row>
    <row r="41" spans="1:10" ht="15">
      <c r="A41" s="182"/>
      <c r="B41" s="182"/>
      <c r="C41" s="182"/>
      <c r="D41" s="183" t="s">
        <v>28</v>
      </c>
      <c r="E41" s="183"/>
      <c r="F41" s="183"/>
      <c r="G41" s="183"/>
      <c r="H41" s="185">
        <v>4168.7</v>
      </c>
      <c r="I41" s="185"/>
      <c r="J41" s="86">
        <f t="shared" si="0"/>
        <v>0.08520766903769111</v>
      </c>
    </row>
    <row r="42" spans="1:10" ht="15">
      <c r="A42" s="180" t="s">
        <v>29</v>
      </c>
      <c r="B42" s="180"/>
      <c r="C42" s="180"/>
      <c r="D42" s="180"/>
      <c r="E42" s="180"/>
      <c r="F42" s="180"/>
      <c r="G42" s="34"/>
      <c r="H42" s="181">
        <v>61195.65</v>
      </c>
      <c r="I42" s="181"/>
      <c r="J42" s="86">
        <f t="shared" si="0"/>
        <v>1.2508308805494235</v>
      </c>
    </row>
    <row r="43" spans="1:10" ht="24.75" customHeight="1">
      <c r="A43" s="182"/>
      <c r="B43" s="182"/>
      <c r="C43" s="182"/>
      <c r="D43" s="183" t="s">
        <v>30</v>
      </c>
      <c r="E43" s="183"/>
      <c r="F43" s="183"/>
      <c r="G43" s="183"/>
      <c r="H43" s="181">
        <v>10096.96</v>
      </c>
      <c r="I43" s="181"/>
      <c r="J43" s="86">
        <f t="shared" si="0"/>
        <v>0.20638050854386394</v>
      </c>
    </row>
    <row r="44" spans="1:10" ht="24.75" customHeight="1">
      <c r="A44" s="182"/>
      <c r="B44" s="182"/>
      <c r="C44" s="182"/>
      <c r="D44" s="183" t="s">
        <v>31</v>
      </c>
      <c r="E44" s="183"/>
      <c r="F44" s="183"/>
      <c r="G44" s="183"/>
      <c r="H44" s="181">
        <v>9831.01</v>
      </c>
      <c r="I44" s="181"/>
      <c r="J44" s="86">
        <f t="shared" si="0"/>
        <v>0.20094452620390812</v>
      </c>
    </row>
    <row r="45" spans="1:10" ht="24.75" customHeight="1">
      <c r="A45" s="182"/>
      <c r="B45" s="182"/>
      <c r="C45" s="182"/>
      <c r="D45" s="183" t="s">
        <v>32</v>
      </c>
      <c r="E45" s="183"/>
      <c r="F45" s="183"/>
      <c r="G45" s="183"/>
      <c r="H45" s="181">
        <v>4625.66</v>
      </c>
      <c r="I45" s="181"/>
      <c r="J45" s="86">
        <f t="shared" si="0"/>
        <v>0.0945478701659717</v>
      </c>
    </row>
    <row r="46" spans="1:10" ht="15">
      <c r="A46" s="182"/>
      <c r="B46" s="182"/>
      <c r="C46" s="182"/>
      <c r="D46" s="183" t="s">
        <v>33</v>
      </c>
      <c r="E46" s="183"/>
      <c r="F46" s="183"/>
      <c r="G46" s="183"/>
      <c r="H46" s="181">
        <v>6416.43</v>
      </c>
      <c r="I46" s="181"/>
      <c r="J46" s="86">
        <f t="shared" si="0"/>
        <v>0.13115096884964433</v>
      </c>
    </row>
    <row r="47" spans="1:10" ht="24.75" customHeight="1">
      <c r="A47" s="182"/>
      <c r="B47" s="182"/>
      <c r="C47" s="182"/>
      <c r="D47" s="183" t="s">
        <v>254</v>
      </c>
      <c r="E47" s="183"/>
      <c r="F47" s="183"/>
      <c r="G47" s="183"/>
      <c r="H47" s="181">
        <v>10554.95</v>
      </c>
      <c r="I47" s="181"/>
      <c r="J47" s="86">
        <f t="shared" si="0"/>
        <v>0.2157417627340365</v>
      </c>
    </row>
    <row r="48" spans="1:10" ht="24.75" customHeight="1">
      <c r="A48" s="182"/>
      <c r="B48" s="182"/>
      <c r="C48" s="182"/>
      <c r="D48" s="183" t="s">
        <v>35</v>
      </c>
      <c r="E48" s="183"/>
      <c r="F48" s="183"/>
      <c r="G48" s="183"/>
      <c r="H48" s="181">
        <v>19670.64</v>
      </c>
      <c r="I48" s="181"/>
      <c r="J48" s="86">
        <f t="shared" si="0"/>
        <v>0.402065244051999</v>
      </c>
    </row>
    <row r="49" spans="1:10" ht="15">
      <c r="A49" s="180" t="s">
        <v>36</v>
      </c>
      <c r="B49" s="180"/>
      <c r="C49" s="180"/>
      <c r="D49" s="180"/>
      <c r="E49" s="180"/>
      <c r="F49" s="180"/>
      <c r="G49" s="34"/>
      <c r="H49" s="181">
        <v>7181.48</v>
      </c>
      <c r="I49" s="181"/>
      <c r="J49" s="86">
        <f t="shared" si="0"/>
        <v>0.14678848826751695</v>
      </c>
    </row>
    <row r="50" spans="1:10" ht="15">
      <c r="A50" s="182"/>
      <c r="B50" s="182"/>
      <c r="C50" s="182"/>
      <c r="D50" s="183" t="s">
        <v>37</v>
      </c>
      <c r="E50" s="183"/>
      <c r="F50" s="183"/>
      <c r="G50" s="183"/>
      <c r="H50" s="181">
        <v>7181.48</v>
      </c>
      <c r="I50" s="181"/>
      <c r="J50" s="86">
        <f t="shared" si="0"/>
        <v>0.14678848826751695</v>
      </c>
    </row>
    <row r="51" spans="1:10" ht="15">
      <c r="A51" s="180" t="s">
        <v>97</v>
      </c>
      <c r="B51" s="180"/>
      <c r="C51" s="180"/>
      <c r="D51" s="180"/>
      <c r="E51" s="180"/>
      <c r="F51" s="180"/>
      <c r="G51" s="34"/>
      <c r="H51" s="181">
        <v>151879.06</v>
      </c>
      <c r="I51" s="181"/>
      <c r="J51" s="86">
        <f t="shared" si="0"/>
        <v>3.104387621617202</v>
      </c>
    </row>
    <row r="52" spans="1:10" ht="15">
      <c r="A52" s="182"/>
      <c r="B52" s="182"/>
      <c r="C52" s="182"/>
      <c r="D52" s="183" t="s">
        <v>39</v>
      </c>
      <c r="E52" s="183"/>
      <c r="F52" s="183"/>
      <c r="G52" s="183"/>
      <c r="H52" s="181">
        <v>7104.79</v>
      </c>
      <c r="I52" s="181"/>
      <c r="J52" s="86">
        <f t="shared" si="0"/>
        <v>0.14522095495053552</v>
      </c>
    </row>
    <row r="53" spans="1:10" ht="15">
      <c r="A53" s="182"/>
      <c r="B53" s="182"/>
      <c r="C53" s="182"/>
      <c r="D53" s="183" t="s">
        <v>38</v>
      </c>
      <c r="E53" s="183"/>
      <c r="F53" s="183"/>
      <c r="G53" s="183"/>
      <c r="H53" s="181">
        <v>144774.27</v>
      </c>
      <c r="I53" s="181"/>
      <c r="J53" s="86">
        <f t="shared" si="0"/>
        <v>2.9591666666666665</v>
      </c>
    </row>
    <row r="54" spans="1:10" ht="15">
      <c r="A54" s="180" t="s">
        <v>40</v>
      </c>
      <c r="B54" s="180"/>
      <c r="C54" s="180"/>
      <c r="D54" s="180"/>
      <c r="E54" s="180"/>
      <c r="F54" s="180"/>
      <c r="G54" s="34"/>
      <c r="H54" s="181">
        <v>6025.26</v>
      </c>
      <c r="I54" s="181"/>
      <c r="J54" s="86">
        <f t="shared" si="0"/>
        <v>0.12315550649987736</v>
      </c>
    </row>
    <row r="55" spans="1:10" ht="15">
      <c r="A55" s="180" t="s">
        <v>75</v>
      </c>
      <c r="B55" s="180"/>
      <c r="C55" s="180"/>
      <c r="D55" s="180"/>
      <c r="E55" s="180"/>
      <c r="F55" s="180"/>
      <c r="G55" s="34"/>
      <c r="H55" s="181">
        <v>3652.82</v>
      </c>
      <c r="I55" s="181"/>
      <c r="J55" s="86">
        <f t="shared" si="0"/>
        <v>0.07466315100972938</v>
      </c>
    </row>
    <row r="56" spans="1:10" ht="15">
      <c r="A56" s="180" t="s">
        <v>41</v>
      </c>
      <c r="B56" s="180"/>
      <c r="C56" s="180"/>
      <c r="D56" s="180"/>
      <c r="E56" s="180"/>
      <c r="F56" s="180"/>
      <c r="G56" s="34"/>
      <c r="H56" s="181">
        <v>2372.44</v>
      </c>
      <c r="I56" s="181"/>
      <c r="J56" s="86">
        <f t="shared" si="0"/>
        <v>0.048492355490147986</v>
      </c>
    </row>
    <row r="57" spans="1:10" ht="15">
      <c r="A57" s="180" t="s">
        <v>98</v>
      </c>
      <c r="B57" s="180"/>
      <c r="C57" s="180"/>
      <c r="D57" s="180"/>
      <c r="E57" s="180"/>
      <c r="F57" s="180"/>
      <c r="G57" s="34"/>
      <c r="H57" s="181">
        <v>68355.22</v>
      </c>
      <c r="I57" s="181"/>
      <c r="J57" s="86">
        <f t="shared" si="0"/>
        <v>1.3971715313547544</v>
      </c>
    </row>
    <row r="58" spans="1:10" ht="24.75" customHeight="1">
      <c r="A58" s="186" t="s">
        <v>66</v>
      </c>
      <c r="B58" s="186"/>
      <c r="C58" s="186"/>
      <c r="D58" s="186"/>
      <c r="E58" s="186"/>
      <c r="F58" s="186"/>
      <c r="G58" s="34"/>
      <c r="H58" s="181">
        <v>68355.22</v>
      </c>
      <c r="I58" s="181"/>
      <c r="J58" s="86">
        <f t="shared" si="0"/>
        <v>1.3971715313547544</v>
      </c>
    </row>
    <row r="59" spans="1:10" ht="15">
      <c r="A59" s="180" t="s">
        <v>85</v>
      </c>
      <c r="B59" s="180"/>
      <c r="C59" s="180"/>
      <c r="D59" s="180"/>
      <c r="E59" s="180"/>
      <c r="F59" s="180"/>
      <c r="G59" s="34"/>
      <c r="H59" s="181">
        <v>22894.59</v>
      </c>
      <c r="I59" s="181"/>
      <c r="J59" s="86">
        <f t="shared" si="0"/>
        <v>0.46796234976698553</v>
      </c>
    </row>
    <row r="60" spans="1:10" ht="24.75" customHeight="1">
      <c r="A60" s="180" t="s">
        <v>86</v>
      </c>
      <c r="B60" s="180"/>
      <c r="C60" s="180"/>
      <c r="D60" s="180"/>
      <c r="E60" s="180"/>
      <c r="F60" s="180"/>
      <c r="G60" s="34"/>
      <c r="H60" s="181">
        <v>12825.8</v>
      </c>
      <c r="I60" s="181"/>
      <c r="J60" s="86">
        <f t="shared" si="0"/>
        <v>0.26215763224593247</v>
      </c>
    </row>
    <row r="61" spans="1:10" ht="15">
      <c r="A61" s="182"/>
      <c r="B61" s="182"/>
      <c r="C61" s="182"/>
      <c r="D61" s="183" t="s">
        <v>111</v>
      </c>
      <c r="E61" s="183"/>
      <c r="F61" s="183"/>
      <c r="G61" s="183"/>
      <c r="H61" s="185">
        <v>574.2</v>
      </c>
      <c r="I61" s="185"/>
      <c r="J61" s="86">
        <f t="shared" si="0"/>
        <v>0.011736571008094188</v>
      </c>
    </row>
    <row r="62" spans="1:10" ht="15">
      <c r="A62" s="182"/>
      <c r="B62" s="182"/>
      <c r="C62" s="182"/>
      <c r="D62" s="183" t="s">
        <v>64</v>
      </c>
      <c r="E62" s="183"/>
      <c r="F62" s="183"/>
      <c r="G62" s="183"/>
      <c r="H62" s="181">
        <v>2016.58</v>
      </c>
      <c r="I62" s="181"/>
      <c r="J62" s="86">
        <f t="shared" si="0"/>
        <v>0.04121862480582127</v>
      </c>
    </row>
    <row r="63" spans="1:10" ht="15">
      <c r="A63" s="182"/>
      <c r="B63" s="182"/>
      <c r="C63" s="182"/>
      <c r="D63" s="183" t="s">
        <v>65</v>
      </c>
      <c r="E63" s="183"/>
      <c r="F63" s="183"/>
      <c r="G63" s="183"/>
      <c r="H63" s="181">
        <v>8859.63</v>
      </c>
      <c r="I63" s="181"/>
      <c r="J63" s="86">
        <f t="shared" si="0"/>
        <v>0.18108964925190088</v>
      </c>
    </row>
    <row r="64" spans="1:10" ht="15">
      <c r="A64" s="182"/>
      <c r="B64" s="182"/>
      <c r="C64" s="182"/>
      <c r="D64" s="183" t="s">
        <v>189</v>
      </c>
      <c r="E64" s="183"/>
      <c r="F64" s="183"/>
      <c r="G64" s="183"/>
      <c r="H64" s="181">
        <v>572.21</v>
      </c>
      <c r="I64" s="181"/>
      <c r="J64" s="86">
        <f t="shared" si="0"/>
        <v>0.011695895674924373</v>
      </c>
    </row>
    <row r="65" spans="1:10" ht="15">
      <c r="A65" s="182"/>
      <c r="B65" s="182"/>
      <c r="C65" s="182"/>
      <c r="D65" s="183" t="s">
        <v>87</v>
      </c>
      <c r="E65" s="183"/>
      <c r="F65" s="183"/>
      <c r="G65" s="183"/>
      <c r="H65" s="181">
        <v>513.22</v>
      </c>
      <c r="I65" s="181"/>
      <c r="J65" s="86">
        <f t="shared" si="0"/>
        <v>0.010490147984629222</v>
      </c>
    </row>
    <row r="66" spans="1:10" ht="24.75" customHeight="1">
      <c r="A66" s="182"/>
      <c r="B66" s="182"/>
      <c r="C66" s="182"/>
      <c r="D66" s="183" t="s">
        <v>190</v>
      </c>
      <c r="E66" s="183"/>
      <c r="F66" s="183"/>
      <c r="G66" s="183"/>
      <c r="H66" s="184">
        <v>290</v>
      </c>
      <c r="I66" s="184"/>
      <c r="J66" s="86">
        <f t="shared" si="0"/>
        <v>0.005927561115199084</v>
      </c>
    </row>
    <row r="67" spans="1:10" ht="24.75" customHeight="1">
      <c r="A67" s="180" t="s">
        <v>48</v>
      </c>
      <c r="B67" s="180"/>
      <c r="C67" s="180"/>
      <c r="D67" s="180"/>
      <c r="E67" s="180"/>
      <c r="F67" s="180"/>
      <c r="G67" s="34"/>
      <c r="H67" s="181">
        <v>10068.75</v>
      </c>
      <c r="I67" s="181"/>
      <c r="J67" s="86">
        <f t="shared" si="0"/>
        <v>0.20580389992641648</v>
      </c>
    </row>
    <row r="68" spans="1:10" ht="15">
      <c r="A68" s="180" t="s">
        <v>181</v>
      </c>
      <c r="B68" s="180"/>
      <c r="C68" s="180"/>
      <c r="D68" s="180"/>
      <c r="E68" s="180"/>
      <c r="F68" s="180"/>
      <c r="G68" s="34"/>
      <c r="H68" s="181">
        <v>3641.64</v>
      </c>
      <c r="I68" s="181"/>
      <c r="J68" s="86">
        <f t="shared" si="0"/>
        <v>0.07443463330880548</v>
      </c>
    </row>
    <row r="69" spans="1:10" ht="24.75" customHeight="1">
      <c r="A69" s="182"/>
      <c r="B69" s="182"/>
      <c r="C69" s="182"/>
      <c r="D69" s="183" t="s">
        <v>183</v>
      </c>
      <c r="E69" s="183"/>
      <c r="F69" s="183"/>
      <c r="G69" s="183"/>
      <c r="H69" s="181">
        <v>3641.64</v>
      </c>
      <c r="I69" s="181"/>
      <c r="J69" s="86">
        <f t="shared" si="0"/>
        <v>0.07443463330880548</v>
      </c>
    </row>
    <row r="70" spans="1:10" ht="15">
      <c r="A70" s="180" t="s">
        <v>144</v>
      </c>
      <c r="B70" s="180"/>
      <c r="C70" s="180"/>
      <c r="D70" s="180"/>
      <c r="E70" s="180"/>
      <c r="F70" s="180"/>
      <c r="G70" s="34"/>
      <c r="H70" s="184">
        <v>3072</v>
      </c>
      <c r="I70" s="184"/>
      <c r="J70" s="86">
        <f t="shared" si="0"/>
        <v>0.06279126808928133</v>
      </c>
    </row>
    <row r="71" spans="1:10" ht="15">
      <c r="A71" s="182"/>
      <c r="B71" s="182"/>
      <c r="C71" s="182"/>
      <c r="D71" s="183" t="s">
        <v>146</v>
      </c>
      <c r="E71" s="183"/>
      <c r="F71" s="183"/>
      <c r="G71" s="183"/>
      <c r="H71" s="184">
        <v>1476</v>
      </c>
      <c r="I71" s="184"/>
      <c r="J71" s="86">
        <f t="shared" si="0"/>
        <v>0.03016924208977189</v>
      </c>
    </row>
    <row r="72" spans="1:10" ht="15">
      <c r="A72" s="182"/>
      <c r="B72" s="182"/>
      <c r="C72" s="182"/>
      <c r="D72" s="183" t="s">
        <v>147</v>
      </c>
      <c r="E72" s="183"/>
      <c r="F72" s="183"/>
      <c r="G72" s="183"/>
      <c r="H72" s="184">
        <v>1596</v>
      </c>
      <c r="I72" s="184"/>
      <c r="J72" s="86">
        <f t="shared" si="0"/>
        <v>0.032622025999509446</v>
      </c>
    </row>
    <row r="73" spans="1:10" ht="24.75" customHeight="1">
      <c r="A73" s="180" t="s">
        <v>99</v>
      </c>
      <c r="B73" s="180"/>
      <c r="C73" s="180"/>
      <c r="D73" s="180"/>
      <c r="E73" s="180"/>
      <c r="F73" s="180"/>
      <c r="G73" s="34"/>
      <c r="H73" s="184">
        <v>61246</v>
      </c>
      <c r="I73" s="184"/>
      <c r="J73" s="86">
        <f t="shared" si="0"/>
        <v>1.2518600277982175</v>
      </c>
    </row>
    <row r="74" spans="1:10" ht="15">
      <c r="A74" s="180" t="s">
        <v>51</v>
      </c>
      <c r="B74" s="180"/>
      <c r="C74" s="180"/>
      <c r="D74" s="180"/>
      <c r="E74" s="180"/>
      <c r="F74" s="180"/>
      <c r="G74" s="34"/>
      <c r="H74" s="184">
        <v>61246</v>
      </c>
      <c r="I74" s="184"/>
      <c r="J74" s="86">
        <f t="shared" si="0"/>
        <v>1.2518600277982175</v>
      </c>
    </row>
    <row r="75" spans="1:10" ht="24.75" customHeight="1">
      <c r="A75" s="182"/>
      <c r="B75" s="182"/>
      <c r="C75" s="182"/>
      <c r="D75" s="183" t="s">
        <v>52</v>
      </c>
      <c r="E75" s="183"/>
      <c r="F75" s="183"/>
      <c r="G75" s="183"/>
      <c r="H75" s="184">
        <v>7504</v>
      </c>
      <c r="I75" s="184"/>
      <c r="J75" s="86">
        <f t="shared" si="0"/>
        <v>0.15338075382225494</v>
      </c>
    </row>
    <row r="76" spans="1:10" ht="15">
      <c r="A76" s="182"/>
      <c r="B76" s="182"/>
      <c r="C76" s="182"/>
      <c r="D76" s="183" t="s">
        <v>113</v>
      </c>
      <c r="E76" s="183"/>
      <c r="F76" s="183"/>
      <c r="G76" s="183"/>
      <c r="H76" s="184">
        <v>3168</v>
      </c>
      <c r="I76" s="184"/>
      <c r="J76" s="86">
        <f t="shared" si="0"/>
        <v>0.06475349521707138</v>
      </c>
    </row>
    <row r="77" spans="1:10" ht="15">
      <c r="A77" s="182"/>
      <c r="B77" s="182"/>
      <c r="C77" s="182"/>
      <c r="D77" s="183" t="s">
        <v>54</v>
      </c>
      <c r="E77" s="183"/>
      <c r="F77" s="183"/>
      <c r="G77" s="183"/>
      <c r="H77" s="184">
        <v>16500</v>
      </c>
      <c r="I77" s="184"/>
      <c r="J77" s="86">
        <f t="shared" si="0"/>
        <v>0.3372577875889134</v>
      </c>
    </row>
    <row r="78" spans="1:10" ht="24.75" customHeight="1">
      <c r="A78" s="182"/>
      <c r="B78" s="182"/>
      <c r="C78" s="182"/>
      <c r="D78" s="183" t="s">
        <v>191</v>
      </c>
      <c r="E78" s="183"/>
      <c r="F78" s="183"/>
      <c r="G78" s="183"/>
      <c r="H78" s="184">
        <v>932</v>
      </c>
      <c r="I78" s="184"/>
      <c r="J78" s="86">
        <f t="shared" si="0"/>
        <v>0.01904995503229499</v>
      </c>
    </row>
    <row r="79" spans="1:10" ht="15">
      <c r="A79" s="182"/>
      <c r="B79" s="182"/>
      <c r="C79" s="182"/>
      <c r="D79" s="183" t="s">
        <v>55</v>
      </c>
      <c r="E79" s="183"/>
      <c r="F79" s="183"/>
      <c r="G79" s="183"/>
      <c r="H79" s="184">
        <v>442</v>
      </c>
      <c r="I79" s="184"/>
      <c r="J79" s="86">
        <f t="shared" si="0"/>
        <v>0.009034420734199983</v>
      </c>
    </row>
    <row r="80" spans="1:10" ht="24.75" customHeight="1">
      <c r="A80" s="182"/>
      <c r="B80" s="182"/>
      <c r="C80" s="182"/>
      <c r="D80" s="183" t="s">
        <v>56</v>
      </c>
      <c r="E80" s="183"/>
      <c r="F80" s="183"/>
      <c r="G80" s="183"/>
      <c r="H80" s="184">
        <v>32700</v>
      </c>
      <c r="I80" s="184"/>
      <c r="J80" s="86">
        <f t="shared" si="0"/>
        <v>0.6683836154034829</v>
      </c>
    </row>
    <row r="81" spans="1:10" ht="24.75" customHeight="1">
      <c r="A81" s="180" t="s">
        <v>100</v>
      </c>
      <c r="B81" s="180"/>
      <c r="C81" s="180"/>
      <c r="D81" s="180"/>
      <c r="E81" s="180"/>
      <c r="F81" s="180"/>
      <c r="G81" s="34"/>
      <c r="H81" s="181">
        <v>15295.46</v>
      </c>
      <c r="I81" s="181"/>
      <c r="J81" s="86">
        <f t="shared" si="0"/>
        <v>0.31263715150028615</v>
      </c>
    </row>
    <row r="82" spans="1:10" ht="24.75" customHeight="1">
      <c r="A82" s="180" t="s">
        <v>81</v>
      </c>
      <c r="B82" s="180"/>
      <c r="C82" s="180"/>
      <c r="D82" s="180"/>
      <c r="E82" s="180"/>
      <c r="F82" s="180"/>
      <c r="G82" s="34"/>
      <c r="H82" s="181">
        <v>8117.46</v>
      </c>
      <c r="I82" s="181"/>
      <c r="J82" s="86">
        <f t="shared" si="0"/>
        <v>0.16591979396615159</v>
      </c>
    </row>
    <row r="83" spans="1:10" ht="15">
      <c r="A83" s="182"/>
      <c r="B83" s="182"/>
      <c r="C83" s="182"/>
      <c r="D83" s="183" t="s">
        <v>168</v>
      </c>
      <c r="E83" s="183"/>
      <c r="F83" s="183"/>
      <c r="G83" s="183"/>
      <c r="H83" s="181">
        <v>3971.34</v>
      </c>
      <c r="I83" s="181"/>
      <c r="J83" s="86">
        <f t="shared" si="0"/>
        <v>0.08117365710080941</v>
      </c>
    </row>
    <row r="84" spans="1:10" ht="15">
      <c r="A84" s="182"/>
      <c r="B84" s="182"/>
      <c r="C84" s="182"/>
      <c r="D84" s="183" t="s">
        <v>82</v>
      </c>
      <c r="E84" s="183"/>
      <c r="F84" s="183"/>
      <c r="G84" s="183"/>
      <c r="H84" s="181">
        <v>4146.12</v>
      </c>
      <c r="I84" s="181"/>
      <c r="J84" s="86">
        <f t="shared" si="0"/>
        <v>0.08474613686534216</v>
      </c>
    </row>
    <row r="85" spans="1:10" ht="15">
      <c r="A85" s="180" t="s">
        <v>61</v>
      </c>
      <c r="B85" s="180"/>
      <c r="C85" s="180"/>
      <c r="D85" s="180"/>
      <c r="E85" s="180"/>
      <c r="F85" s="180"/>
      <c r="G85" s="34"/>
      <c r="H85" s="184">
        <v>7178</v>
      </c>
      <c r="I85" s="184"/>
      <c r="J85" s="86">
        <f t="shared" si="0"/>
        <v>0.14671735753413456</v>
      </c>
    </row>
    <row r="86" spans="1:10" ht="15">
      <c r="A86" s="182"/>
      <c r="B86" s="182"/>
      <c r="C86" s="182"/>
      <c r="D86" s="183" t="s">
        <v>62</v>
      </c>
      <c r="E86" s="183"/>
      <c r="F86" s="183"/>
      <c r="G86" s="183"/>
      <c r="H86" s="184">
        <v>698</v>
      </c>
      <c r="I86" s="184"/>
      <c r="J86" s="86">
        <f t="shared" si="0"/>
        <v>0.01426702640830676</v>
      </c>
    </row>
    <row r="87" spans="1:10" ht="24.75" customHeight="1">
      <c r="A87" s="182"/>
      <c r="B87" s="182"/>
      <c r="C87" s="182"/>
      <c r="D87" s="183" t="s">
        <v>192</v>
      </c>
      <c r="E87" s="183"/>
      <c r="F87" s="183"/>
      <c r="G87" s="183"/>
      <c r="H87" s="184">
        <v>6480</v>
      </c>
      <c r="I87" s="184"/>
      <c r="J87" s="86">
        <f aca="true" t="shared" si="1" ref="J87:J107">H87/12/4077</f>
        <v>0.13245033112582782</v>
      </c>
    </row>
    <row r="88" spans="1:10" ht="24.75" customHeight="1">
      <c r="A88" s="180" t="s">
        <v>88</v>
      </c>
      <c r="B88" s="180"/>
      <c r="C88" s="180"/>
      <c r="D88" s="180"/>
      <c r="E88" s="180"/>
      <c r="F88" s="180"/>
      <c r="G88" s="34"/>
      <c r="H88" s="181">
        <v>4926.56</v>
      </c>
      <c r="I88" s="181"/>
      <c r="J88" s="86">
        <f t="shared" si="1"/>
        <v>0.10069822581963862</v>
      </c>
    </row>
    <row r="89" spans="1:10" ht="24.75" customHeight="1">
      <c r="A89" s="180" t="s">
        <v>101</v>
      </c>
      <c r="B89" s="180"/>
      <c r="C89" s="180"/>
      <c r="D89" s="180"/>
      <c r="E89" s="180"/>
      <c r="F89" s="180"/>
      <c r="G89" s="34"/>
      <c r="H89" s="181">
        <v>10508.23</v>
      </c>
      <c r="I89" s="181"/>
      <c r="J89" s="86">
        <f t="shared" si="1"/>
        <v>0.21478681219851198</v>
      </c>
    </row>
    <row r="90" spans="1:10" ht="24.75" customHeight="1">
      <c r="A90" s="182"/>
      <c r="B90" s="182"/>
      <c r="C90" s="182"/>
      <c r="D90" s="183" t="s">
        <v>77</v>
      </c>
      <c r="E90" s="183"/>
      <c r="F90" s="183"/>
      <c r="G90" s="183"/>
      <c r="H90" s="181">
        <v>2144.07</v>
      </c>
      <c r="I90" s="181"/>
      <c r="J90" s="86">
        <f t="shared" si="1"/>
        <v>0.043824503311258284</v>
      </c>
    </row>
    <row r="91" spans="1:10" ht="15">
      <c r="A91" s="182"/>
      <c r="B91" s="182"/>
      <c r="C91" s="182"/>
      <c r="D91" s="183" t="s">
        <v>152</v>
      </c>
      <c r="E91" s="183"/>
      <c r="F91" s="183"/>
      <c r="G91" s="183"/>
      <c r="H91" s="181">
        <v>3576.05</v>
      </c>
      <c r="I91" s="181"/>
      <c r="J91" s="86">
        <f t="shared" si="1"/>
        <v>0.07309398250347478</v>
      </c>
    </row>
    <row r="92" spans="1:10" ht="15">
      <c r="A92" s="182"/>
      <c r="B92" s="182"/>
      <c r="C92" s="182"/>
      <c r="D92" s="183" t="s">
        <v>193</v>
      </c>
      <c r="E92" s="183"/>
      <c r="F92" s="183"/>
      <c r="G92" s="183"/>
      <c r="H92" s="181">
        <v>1133.67</v>
      </c>
      <c r="I92" s="181"/>
      <c r="J92" s="86">
        <f t="shared" si="1"/>
        <v>0.023172062791268093</v>
      </c>
    </row>
    <row r="93" spans="1:10" ht="24.75" customHeight="1">
      <c r="A93" s="182"/>
      <c r="B93" s="182"/>
      <c r="C93" s="182"/>
      <c r="D93" s="183" t="s">
        <v>194</v>
      </c>
      <c r="E93" s="183"/>
      <c r="F93" s="183"/>
      <c r="G93" s="183"/>
      <c r="H93" s="181">
        <v>2144.07</v>
      </c>
      <c r="I93" s="181"/>
      <c r="J93" s="86">
        <f t="shared" si="1"/>
        <v>0.043824503311258284</v>
      </c>
    </row>
    <row r="94" spans="1:10" ht="15">
      <c r="A94" s="182"/>
      <c r="B94" s="182"/>
      <c r="C94" s="182"/>
      <c r="D94" s="183" t="s">
        <v>169</v>
      </c>
      <c r="E94" s="183"/>
      <c r="F94" s="183"/>
      <c r="G94" s="183"/>
      <c r="H94" s="181">
        <v>1510.37</v>
      </c>
      <c r="I94" s="181"/>
      <c r="J94" s="86">
        <f t="shared" si="1"/>
        <v>0.030871760281252554</v>
      </c>
    </row>
    <row r="95" spans="1:10" ht="15">
      <c r="A95" s="180" t="s">
        <v>104</v>
      </c>
      <c r="B95" s="180"/>
      <c r="C95" s="180"/>
      <c r="D95" s="180"/>
      <c r="E95" s="180"/>
      <c r="F95" s="180"/>
      <c r="G95" s="34"/>
      <c r="H95" s="181">
        <v>11035.63</v>
      </c>
      <c r="I95" s="181"/>
      <c r="J95" s="86">
        <f t="shared" si="1"/>
        <v>0.2255667974818085</v>
      </c>
    </row>
    <row r="96" spans="1:10" ht="15">
      <c r="A96" s="182"/>
      <c r="B96" s="182"/>
      <c r="C96" s="182"/>
      <c r="D96" s="183" t="s">
        <v>128</v>
      </c>
      <c r="E96" s="183"/>
      <c r="F96" s="183"/>
      <c r="G96" s="183"/>
      <c r="H96" s="184">
        <v>3998</v>
      </c>
      <c r="I96" s="184"/>
      <c r="J96" s="86">
        <f t="shared" si="1"/>
        <v>0.08171858392608945</v>
      </c>
    </row>
    <row r="97" spans="1:10" ht="15">
      <c r="A97" s="182"/>
      <c r="B97" s="182"/>
      <c r="C97" s="182"/>
      <c r="D97" s="183" t="s">
        <v>184</v>
      </c>
      <c r="E97" s="183"/>
      <c r="F97" s="183"/>
      <c r="G97" s="183"/>
      <c r="H97" s="184">
        <v>5720</v>
      </c>
      <c r="I97" s="184"/>
      <c r="J97" s="86">
        <f t="shared" si="1"/>
        <v>0.11691603303082332</v>
      </c>
    </row>
    <row r="98" spans="1:10" ht="15">
      <c r="A98" s="182"/>
      <c r="B98" s="182"/>
      <c r="C98" s="182"/>
      <c r="D98" s="183" t="s">
        <v>172</v>
      </c>
      <c r="E98" s="183"/>
      <c r="F98" s="183"/>
      <c r="G98" s="183"/>
      <c r="H98" s="181">
        <v>272.63</v>
      </c>
      <c r="I98" s="181"/>
      <c r="J98" s="86">
        <f t="shared" si="1"/>
        <v>0.005572520644264573</v>
      </c>
    </row>
    <row r="99" spans="1:10" ht="15">
      <c r="A99" s="182"/>
      <c r="B99" s="182"/>
      <c r="C99" s="182"/>
      <c r="D99" s="183" t="s">
        <v>130</v>
      </c>
      <c r="E99" s="183"/>
      <c r="F99" s="183"/>
      <c r="G99" s="183"/>
      <c r="H99" s="184">
        <v>1045</v>
      </c>
      <c r="I99" s="184"/>
      <c r="J99" s="86">
        <f t="shared" si="1"/>
        <v>0.021359659880631182</v>
      </c>
    </row>
    <row r="100" spans="1:10" ht="15">
      <c r="A100" s="180" t="s">
        <v>155</v>
      </c>
      <c r="B100" s="180"/>
      <c r="C100" s="180"/>
      <c r="D100" s="180"/>
      <c r="E100" s="180"/>
      <c r="F100" s="180"/>
      <c r="G100" s="34"/>
      <c r="H100" s="181">
        <v>199854.46</v>
      </c>
      <c r="I100" s="181"/>
      <c r="J100" s="86">
        <f t="shared" si="1"/>
        <v>4.084998364810727</v>
      </c>
    </row>
    <row r="101" spans="1:10" ht="15">
      <c r="A101" s="180" t="s">
        <v>70</v>
      </c>
      <c r="B101" s="180"/>
      <c r="C101" s="180"/>
      <c r="D101" s="180"/>
      <c r="E101" s="180"/>
      <c r="F101" s="180"/>
      <c r="G101" s="34"/>
      <c r="H101" s="181">
        <v>64853.72</v>
      </c>
      <c r="I101" s="181"/>
      <c r="J101" s="86">
        <f t="shared" si="1"/>
        <v>1.3256013408552039</v>
      </c>
    </row>
    <row r="102" spans="1:10" ht="15">
      <c r="A102" s="180" t="s">
        <v>71</v>
      </c>
      <c r="B102" s="180"/>
      <c r="C102" s="180"/>
      <c r="D102" s="180"/>
      <c r="E102" s="180"/>
      <c r="F102" s="180"/>
      <c r="G102" s="34"/>
      <c r="H102" s="181">
        <v>28798.94</v>
      </c>
      <c r="I102" s="181"/>
      <c r="J102" s="86">
        <f t="shared" si="1"/>
        <v>0.5886464720791431</v>
      </c>
    </row>
    <row r="103" spans="1:10" ht="15">
      <c r="A103" s="180" t="s">
        <v>72</v>
      </c>
      <c r="B103" s="180"/>
      <c r="C103" s="180"/>
      <c r="D103" s="180"/>
      <c r="E103" s="180"/>
      <c r="F103" s="180"/>
      <c r="G103" s="34"/>
      <c r="H103" s="181">
        <v>36054.78</v>
      </c>
      <c r="I103" s="181"/>
      <c r="J103" s="86">
        <f t="shared" si="1"/>
        <v>0.7369548687760609</v>
      </c>
    </row>
    <row r="104" spans="1:10" ht="45" customHeight="1">
      <c r="A104" s="180" t="s">
        <v>73</v>
      </c>
      <c r="B104" s="180"/>
      <c r="C104" s="180"/>
      <c r="D104" s="180"/>
      <c r="E104" s="180"/>
      <c r="F104" s="180"/>
      <c r="G104" s="34"/>
      <c r="H104" s="181">
        <v>156164.41</v>
      </c>
      <c r="I104" s="181"/>
      <c r="J104" s="86">
        <f t="shared" si="1"/>
        <v>3.1919796010138177</v>
      </c>
    </row>
    <row r="105" spans="1:10" ht="15">
      <c r="A105" s="180" t="s">
        <v>93</v>
      </c>
      <c r="B105" s="180"/>
      <c r="C105" s="180"/>
      <c r="D105" s="180"/>
      <c r="E105" s="180"/>
      <c r="F105" s="180"/>
      <c r="G105" s="34"/>
      <c r="H105" s="181">
        <v>78569.02</v>
      </c>
      <c r="I105" s="181"/>
      <c r="J105" s="86">
        <f t="shared" si="1"/>
        <v>1.6059402338320663</v>
      </c>
    </row>
    <row r="106" spans="1:10" ht="15">
      <c r="A106" s="180" t="s">
        <v>92</v>
      </c>
      <c r="B106" s="180"/>
      <c r="C106" s="180"/>
      <c r="D106" s="180"/>
      <c r="E106" s="180"/>
      <c r="F106" s="180"/>
      <c r="G106" s="34"/>
      <c r="H106" s="181">
        <v>13176.58</v>
      </c>
      <c r="I106" s="181"/>
      <c r="J106" s="86">
        <f t="shared" si="1"/>
        <v>0.26932752841141366</v>
      </c>
    </row>
    <row r="107" spans="1:10" ht="15">
      <c r="A107" s="180" t="s">
        <v>74</v>
      </c>
      <c r="B107" s="180"/>
      <c r="C107" s="180"/>
      <c r="D107" s="180"/>
      <c r="E107" s="180"/>
      <c r="F107" s="180"/>
      <c r="G107" s="34"/>
      <c r="H107" s="181">
        <v>64418.81</v>
      </c>
      <c r="I107" s="181"/>
      <c r="J107" s="86">
        <f t="shared" si="1"/>
        <v>1.3167118387703376</v>
      </c>
    </row>
    <row r="108" spans="1:10" ht="15">
      <c r="A108" s="176" t="s">
        <v>94</v>
      </c>
      <c r="B108" s="176"/>
      <c r="C108" s="176"/>
      <c r="D108" s="177">
        <v>927260.89</v>
      </c>
      <c r="E108" s="177"/>
      <c r="F108" s="177"/>
      <c r="G108" s="177"/>
      <c r="H108" s="177"/>
      <c r="I108" s="177"/>
      <c r="J108" s="87"/>
    </row>
    <row r="109" spans="1:11" ht="15">
      <c r="A109" s="30"/>
      <c r="B109" s="30"/>
      <c r="C109" s="30"/>
      <c r="D109" s="178"/>
      <c r="E109" s="178"/>
      <c r="F109" s="30"/>
      <c r="G109" s="30"/>
      <c r="H109" s="30"/>
      <c r="I109" s="30"/>
      <c r="J109" s="30"/>
      <c r="K109" s="30"/>
    </row>
    <row r="110" spans="1:11" ht="1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5">
      <c r="A111" s="179" t="s">
        <v>95</v>
      </c>
      <c r="B111" s="179"/>
      <c r="C111" s="30"/>
      <c r="D111" s="30"/>
      <c r="E111" s="30"/>
      <c r="F111" s="30"/>
      <c r="G111" s="30"/>
      <c r="H111" s="30"/>
      <c r="I111" s="30"/>
      <c r="J111" s="30" t="s">
        <v>96</v>
      </c>
      <c r="K111" s="30"/>
    </row>
    <row r="112" spans="1:11" ht="15">
      <c r="A112" s="30" t="s">
        <v>0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</sheetData>
  <sheetProtection/>
  <mergeCells count="257">
    <mergeCell ref="A3:K3"/>
    <mergeCell ref="A4:K4"/>
    <mergeCell ref="I7:K7"/>
    <mergeCell ref="H8:I8"/>
    <mergeCell ref="A10:E10"/>
    <mergeCell ref="F10:G10"/>
    <mergeCell ref="H10:I10"/>
    <mergeCell ref="J10:K10"/>
    <mergeCell ref="A17:C17"/>
    <mergeCell ref="D17:G17"/>
    <mergeCell ref="J17:K17"/>
    <mergeCell ref="A14:C14"/>
    <mergeCell ref="D14:G14"/>
    <mergeCell ref="J14:K14"/>
    <mergeCell ref="A11:E11"/>
    <mergeCell ref="F11:G11"/>
    <mergeCell ref="H11:I11"/>
    <mergeCell ref="J11:K11"/>
    <mergeCell ref="A12:E12"/>
    <mergeCell ref="F12:G12"/>
    <mergeCell ref="H12:I12"/>
    <mergeCell ref="J12:K12"/>
    <mergeCell ref="A18:C18"/>
    <mergeCell ref="D18:K18"/>
    <mergeCell ref="D19:E19"/>
    <mergeCell ref="A15:F15"/>
    <mergeCell ref="J15:K15"/>
    <mergeCell ref="A16:F16"/>
    <mergeCell ref="J16:K16"/>
    <mergeCell ref="H29:I29"/>
    <mergeCell ref="F25:G25"/>
    <mergeCell ref="H25:I25"/>
    <mergeCell ref="H21:I21"/>
    <mergeCell ref="A23:E23"/>
    <mergeCell ref="F23:G23"/>
    <mergeCell ref="H23:I23"/>
    <mergeCell ref="J23:K23"/>
    <mergeCell ref="A24:E24"/>
    <mergeCell ref="F24:G24"/>
    <mergeCell ref="H24:I24"/>
    <mergeCell ref="J24:K24"/>
    <mergeCell ref="J25:K25"/>
    <mergeCell ref="A25:E25"/>
    <mergeCell ref="A34:C34"/>
    <mergeCell ref="D34:G34"/>
    <mergeCell ref="H34:I34"/>
    <mergeCell ref="A35:C35"/>
    <mergeCell ref="D35:G35"/>
    <mergeCell ref="H35:I35"/>
    <mergeCell ref="A27:C27"/>
    <mergeCell ref="D27:G27"/>
    <mergeCell ref="H27:I27"/>
    <mergeCell ref="A32:C32"/>
    <mergeCell ref="D32:G32"/>
    <mergeCell ref="H32:I32"/>
    <mergeCell ref="A33:C33"/>
    <mergeCell ref="D33:G33"/>
    <mergeCell ref="H33:I33"/>
    <mergeCell ref="A30:C30"/>
    <mergeCell ref="D30:G30"/>
    <mergeCell ref="H30:I30"/>
    <mergeCell ref="A31:C31"/>
    <mergeCell ref="D31:G31"/>
    <mergeCell ref="H31:I31"/>
    <mergeCell ref="A28:F28"/>
    <mergeCell ref="H28:I28"/>
    <mergeCell ref="A29:F29"/>
    <mergeCell ref="A38:F38"/>
    <mergeCell ref="H38:I38"/>
    <mergeCell ref="A39:C39"/>
    <mergeCell ref="D39:G39"/>
    <mergeCell ref="H39:I39"/>
    <mergeCell ref="A40:C40"/>
    <mergeCell ref="D40:G40"/>
    <mergeCell ref="H40:I40"/>
    <mergeCell ref="A36:C36"/>
    <mergeCell ref="D36:G36"/>
    <mergeCell ref="H36:I36"/>
    <mergeCell ref="A37:C37"/>
    <mergeCell ref="D37:G37"/>
    <mergeCell ref="H37:I37"/>
    <mergeCell ref="A43:C43"/>
    <mergeCell ref="D43:G43"/>
    <mergeCell ref="H43:I43"/>
    <mergeCell ref="A44:C44"/>
    <mergeCell ref="D44:G44"/>
    <mergeCell ref="H44:I44"/>
    <mergeCell ref="A41:C41"/>
    <mergeCell ref="D41:G41"/>
    <mergeCell ref="H41:I41"/>
    <mergeCell ref="A42:F42"/>
    <mergeCell ref="H42:I42"/>
    <mergeCell ref="A47:C47"/>
    <mergeCell ref="D47:G47"/>
    <mergeCell ref="H47:I47"/>
    <mergeCell ref="A48:C48"/>
    <mergeCell ref="D48:G48"/>
    <mergeCell ref="H48:I48"/>
    <mergeCell ref="A45:C45"/>
    <mergeCell ref="D45:G45"/>
    <mergeCell ref="H45:I45"/>
    <mergeCell ref="A46:C46"/>
    <mergeCell ref="D46:G46"/>
    <mergeCell ref="H46:I46"/>
    <mergeCell ref="A51:F51"/>
    <mergeCell ref="H51:I51"/>
    <mergeCell ref="A52:C52"/>
    <mergeCell ref="D52:G52"/>
    <mergeCell ref="H52:I52"/>
    <mergeCell ref="A53:C53"/>
    <mergeCell ref="D53:G53"/>
    <mergeCell ref="H53:I53"/>
    <mergeCell ref="A49:F49"/>
    <mergeCell ref="H49:I49"/>
    <mergeCell ref="A50:C50"/>
    <mergeCell ref="D50:G50"/>
    <mergeCell ref="H50:I50"/>
    <mergeCell ref="A56:F56"/>
    <mergeCell ref="H56:I56"/>
    <mergeCell ref="A57:F57"/>
    <mergeCell ref="H57:I57"/>
    <mergeCell ref="A63:C63"/>
    <mergeCell ref="D63:G63"/>
    <mergeCell ref="H63:I63"/>
    <mergeCell ref="A54:F54"/>
    <mergeCell ref="H54:I54"/>
    <mergeCell ref="A55:F55"/>
    <mergeCell ref="H55:I55"/>
    <mergeCell ref="A60:F60"/>
    <mergeCell ref="H60:I60"/>
    <mergeCell ref="A61:C61"/>
    <mergeCell ref="D61:G61"/>
    <mergeCell ref="H61:I61"/>
    <mergeCell ref="A62:C62"/>
    <mergeCell ref="D62:G62"/>
    <mergeCell ref="H62:I62"/>
    <mergeCell ref="A58:F58"/>
    <mergeCell ref="H58:I58"/>
    <mergeCell ref="A59:F59"/>
    <mergeCell ref="H59:I59"/>
    <mergeCell ref="A66:C66"/>
    <mergeCell ref="D66:G66"/>
    <mergeCell ref="H66:I66"/>
    <mergeCell ref="A65:C65"/>
    <mergeCell ref="D65:G65"/>
    <mergeCell ref="H65:I65"/>
    <mergeCell ref="A64:C64"/>
    <mergeCell ref="D64:G64"/>
    <mergeCell ref="H64:I64"/>
    <mergeCell ref="A67:F67"/>
    <mergeCell ref="H67:I67"/>
    <mergeCell ref="A70:F70"/>
    <mergeCell ref="H70:I70"/>
    <mergeCell ref="A71:C71"/>
    <mergeCell ref="D71:G71"/>
    <mergeCell ref="H71:I71"/>
    <mergeCell ref="A69:C69"/>
    <mergeCell ref="D69:G69"/>
    <mergeCell ref="H69:I69"/>
    <mergeCell ref="A72:C72"/>
    <mergeCell ref="D72:G72"/>
    <mergeCell ref="H72:I72"/>
    <mergeCell ref="A73:F73"/>
    <mergeCell ref="H73:I73"/>
    <mergeCell ref="A74:F74"/>
    <mergeCell ref="H74:I74"/>
    <mergeCell ref="A68:F68"/>
    <mergeCell ref="H68:I68"/>
    <mergeCell ref="A77:C77"/>
    <mergeCell ref="D77:G77"/>
    <mergeCell ref="H77:I77"/>
    <mergeCell ref="A78:C78"/>
    <mergeCell ref="D78:G78"/>
    <mergeCell ref="H78:I78"/>
    <mergeCell ref="A75:C75"/>
    <mergeCell ref="D75:G75"/>
    <mergeCell ref="H75:I75"/>
    <mergeCell ref="A76:C76"/>
    <mergeCell ref="D76:G76"/>
    <mergeCell ref="H76:I76"/>
    <mergeCell ref="A81:F81"/>
    <mergeCell ref="H81:I81"/>
    <mergeCell ref="A82:F82"/>
    <mergeCell ref="H82:I82"/>
    <mergeCell ref="A83:C83"/>
    <mergeCell ref="D83:G83"/>
    <mergeCell ref="H83:I83"/>
    <mergeCell ref="A79:C79"/>
    <mergeCell ref="D79:G79"/>
    <mergeCell ref="H79:I79"/>
    <mergeCell ref="A80:C80"/>
    <mergeCell ref="D80:G80"/>
    <mergeCell ref="H80:I80"/>
    <mergeCell ref="A87:C87"/>
    <mergeCell ref="D87:G87"/>
    <mergeCell ref="H87:I87"/>
    <mergeCell ref="A88:F88"/>
    <mergeCell ref="H88:I88"/>
    <mergeCell ref="A91:C91"/>
    <mergeCell ref="D91:G91"/>
    <mergeCell ref="H91:I91"/>
    <mergeCell ref="A84:C84"/>
    <mergeCell ref="D84:G84"/>
    <mergeCell ref="H84:I84"/>
    <mergeCell ref="A85:F85"/>
    <mergeCell ref="H85:I85"/>
    <mergeCell ref="A86:C86"/>
    <mergeCell ref="D86:G86"/>
    <mergeCell ref="H86:I86"/>
    <mergeCell ref="A92:C92"/>
    <mergeCell ref="D92:G92"/>
    <mergeCell ref="H92:I92"/>
    <mergeCell ref="A89:F89"/>
    <mergeCell ref="H89:I89"/>
    <mergeCell ref="A90:C90"/>
    <mergeCell ref="D90:G90"/>
    <mergeCell ref="H90:I90"/>
    <mergeCell ref="A95:F95"/>
    <mergeCell ref="H95:I95"/>
    <mergeCell ref="A96:C96"/>
    <mergeCell ref="D96:G96"/>
    <mergeCell ref="H96:I96"/>
    <mergeCell ref="A93:C93"/>
    <mergeCell ref="D93:G93"/>
    <mergeCell ref="H93:I93"/>
    <mergeCell ref="A94:C94"/>
    <mergeCell ref="D94:G94"/>
    <mergeCell ref="H94:I94"/>
    <mergeCell ref="A99:C99"/>
    <mergeCell ref="D99:G99"/>
    <mergeCell ref="H99:I99"/>
    <mergeCell ref="A97:C97"/>
    <mergeCell ref="D97:G97"/>
    <mergeCell ref="H97:I97"/>
    <mergeCell ref="A98:C98"/>
    <mergeCell ref="D98:G98"/>
    <mergeCell ref="H98:I98"/>
    <mergeCell ref="A100:F100"/>
    <mergeCell ref="H100:I100"/>
    <mergeCell ref="A105:F105"/>
    <mergeCell ref="H105:I105"/>
    <mergeCell ref="A106:F106"/>
    <mergeCell ref="H106:I106"/>
    <mergeCell ref="A103:F103"/>
    <mergeCell ref="H103:I103"/>
    <mergeCell ref="A104:F104"/>
    <mergeCell ref="H104:I104"/>
    <mergeCell ref="A108:C108"/>
    <mergeCell ref="D108:I108"/>
    <mergeCell ref="D109:E109"/>
    <mergeCell ref="A111:B111"/>
    <mergeCell ref="A107:F107"/>
    <mergeCell ref="H107:I107"/>
    <mergeCell ref="A101:F101"/>
    <mergeCell ref="H101:I101"/>
    <mergeCell ref="A102:F102"/>
    <mergeCell ref="H102:I102"/>
  </mergeCells>
  <printOptions/>
  <pageMargins left="0.31496062992125984" right="0.11811023622047245" top="0.15748031496062992" bottom="0.15748031496062992" header="0.31496062992125984" footer="0.31496062992125984"/>
  <pageSetup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selection activeCell="E15" sqref="E15"/>
    </sheetView>
  </sheetViews>
  <sheetFormatPr defaultColWidth="9.140625" defaultRowHeight="15"/>
  <sheetData>
    <row r="1" spans="1:11" ht="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">
      <c r="A3" s="205" t="s">
        <v>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15">
      <c r="A4" s="205" t="s">
        <v>2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1:11" ht="15">
      <c r="A5" s="39" t="s">
        <v>3</v>
      </c>
      <c r="B5" s="39"/>
      <c r="C5" s="39"/>
      <c r="D5" s="39"/>
      <c r="E5" s="39"/>
      <c r="F5" s="37"/>
      <c r="G5" s="37"/>
      <c r="H5" s="37"/>
      <c r="I5" s="37"/>
      <c r="J5" s="37"/>
      <c r="K5" s="37"/>
    </row>
    <row r="6" spans="1:11" ht="1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5">
      <c r="A7" s="38" t="s">
        <v>195</v>
      </c>
      <c r="B7" s="38"/>
      <c r="C7" s="38"/>
      <c r="D7" s="38"/>
      <c r="E7" s="38"/>
      <c r="F7" s="38" t="s">
        <v>196</v>
      </c>
      <c r="G7" s="38"/>
      <c r="H7" s="38"/>
      <c r="I7" s="195" t="s">
        <v>107</v>
      </c>
      <c r="J7" s="195"/>
      <c r="K7" s="195"/>
    </row>
    <row r="8" spans="1:11" ht="15">
      <c r="A8" s="40" t="s">
        <v>7</v>
      </c>
      <c r="B8" s="38"/>
      <c r="C8" s="38"/>
      <c r="D8" s="38"/>
      <c r="E8" s="38" t="s">
        <v>8</v>
      </c>
      <c r="F8" s="38"/>
      <c r="G8" s="38"/>
      <c r="H8" s="204">
        <v>291275.5</v>
      </c>
      <c r="I8" s="204"/>
      <c r="J8" s="38" t="s">
        <v>9</v>
      </c>
      <c r="K8" s="38"/>
    </row>
    <row r="9" spans="1:11" ht="1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03" t="s">
        <v>10</v>
      </c>
      <c r="B10" s="203"/>
      <c r="C10" s="203"/>
      <c r="D10" s="203"/>
      <c r="E10" s="203"/>
      <c r="F10" s="202" t="s">
        <v>11</v>
      </c>
      <c r="G10" s="202"/>
      <c r="H10" s="202" t="s">
        <v>12</v>
      </c>
      <c r="I10" s="202"/>
      <c r="J10" s="202" t="s">
        <v>13</v>
      </c>
      <c r="K10" s="202"/>
    </row>
    <row r="11" spans="1:11" ht="15">
      <c r="A11" s="203" t="s">
        <v>14</v>
      </c>
      <c r="B11" s="203"/>
      <c r="C11" s="203"/>
      <c r="D11" s="203"/>
      <c r="E11" s="203"/>
      <c r="F11" s="193">
        <v>77279.04</v>
      </c>
      <c r="G11" s="193"/>
      <c r="H11" s="193">
        <v>78454.83</v>
      </c>
      <c r="I11" s="193"/>
      <c r="J11" s="193">
        <v>-1175.79</v>
      </c>
      <c r="K11" s="193"/>
    </row>
    <row r="12" spans="1:11" ht="15">
      <c r="A12" s="203" t="s">
        <v>15</v>
      </c>
      <c r="B12" s="203"/>
      <c r="C12" s="203"/>
      <c r="D12" s="203"/>
      <c r="E12" s="203"/>
      <c r="F12" s="193">
        <v>77279.04</v>
      </c>
      <c r="G12" s="193"/>
      <c r="H12" s="193">
        <v>78454.83</v>
      </c>
      <c r="I12" s="193"/>
      <c r="J12" s="193">
        <v>-1175.79</v>
      </c>
      <c r="K12" s="193"/>
    </row>
    <row r="13" spans="1:11" ht="1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15">
      <c r="A14" s="38" t="s">
        <v>16</v>
      </c>
      <c r="B14" s="38"/>
      <c r="C14" s="38"/>
      <c r="D14" s="194">
        <v>369730.33</v>
      </c>
      <c r="E14" s="194"/>
      <c r="F14" s="38" t="s">
        <v>9</v>
      </c>
      <c r="G14" s="38"/>
      <c r="H14" s="38"/>
      <c r="I14" s="38"/>
      <c r="J14" s="38"/>
      <c r="K14" s="38"/>
    </row>
    <row r="15" spans="1:11" ht="1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15">
      <c r="A16" s="40" t="s">
        <v>17</v>
      </c>
      <c r="B16" s="38"/>
      <c r="C16" s="38"/>
      <c r="D16" s="38"/>
      <c r="E16" s="38"/>
      <c r="F16" s="38"/>
      <c r="G16" s="38"/>
      <c r="H16" s="204"/>
      <c r="I16" s="204"/>
      <c r="J16" s="38"/>
      <c r="K16" s="38"/>
    </row>
    <row r="17" spans="1:11" ht="1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5">
      <c r="A18" s="203" t="s">
        <v>10</v>
      </c>
      <c r="B18" s="203"/>
      <c r="C18" s="203"/>
      <c r="D18" s="203"/>
      <c r="E18" s="203"/>
      <c r="F18" s="202" t="s">
        <v>11</v>
      </c>
      <c r="G18" s="202"/>
      <c r="H18" s="202" t="s">
        <v>12</v>
      </c>
      <c r="I18" s="202"/>
      <c r="J18" s="202" t="s">
        <v>13</v>
      </c>
      <c r="K18" s="202"/>
    </row>
    <row r="19" spans="1:11" ht="15">
      <c r="A19" s="203" t="s">
        <v>14</v>
      </c>
      <c r="B19" s="203"/>
      <c r="C19" s="203"/>
      <c r="D19" s="203"/>
      <c r="E19" s="203"/>
      <c r="F19" s="193">
        <v>459806.06</v>
      </c>
      <c r="G19" s="193"/>
      <c r="H19" s="193">
        <v>479749.17</v>
      </c>
      <c r="I19" s="193"/>
      <c r="J19" s="193">
        <v>-19943.11</v>
      </c>
      <c r="K19" s="193"/>
    </row>
    <row r="20" spans="1:11" ht="15">
      <c r="A20" s="203" t="s">
        <v>15</v>
      </c>
      <c r="B20" s="203"/>
      <c r="C20" s="203"/>
      <c r="D20" s="203"/>
      <c r="E20" s="203"/>
      <c r="F20" s="193">
        <v>459806.06</v>
      </c>
      <c r="G20" s="193"/>
      <c r="H20" s="193">
        <v>479749.17</v>
      </c>
      <c r="I20" s="193"/>
      <c r="J20" s="193">
        <v>-19943.11</v>
      </c>
      <c r="K20" s="193"/>
    </row>
    <row r="21" spans="1:11" ht="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0" ht="32.25">
      <c r="A22" s="202" t="s">
        <v>18</v>
      </c>
      <c r="B22" s="202"/>
      <c r="C22" s="202"/>
      <c r="D22" s="202" t="s">
        <v>19</v>
      </c>
      <c r="E22" s="202"/>
      <c r="F22" s="202"/>
      <c r="G22" s="202"/>
      <c r="H22" s="202" t="s">
        <v>20</v>
      </c>
      <c r="I22" s="202"/>
      <c r="J22" s="88" t="s">
        <v>253</v>
      </c>
    </row>
    <row r="23" spans="1:10" ht="15">
      <c r="A23" s="192" t="s">
        <v>21</v>
      </c>
      <c r="B23" s="192"/>
      <c r="C23" s="192"/>
      <c r="D23" s="192"/>
      <c r="E23" s="192"/>
      <c r="F23" s="192"/>
      <c r="G23" s="41"/>
      <c r="H23" s="193">
        <v>183187.68</v>
      </c>
      <c r="I23" s="193"/>
      <c r="J23" s="86">
        <f>H23/12/2517</f>
        <v>6.065013905442988</v>
      </c>
    </row>
    <row r="24" spans="1:10" ht="15">
      <c r="A24" s="192" t="s">
        <v>22</v>
      </c>
      <c r="B24" s="192"/>
      <c r="C24" s="192"/>
      <c r="D24" s="192"/>
      <c r="E24" s="192"/>
      <c r="F24" s="192"/>
      <c r="G24" s="41"/>
      <c r="H24" s="193">
        <v>30014.94</v>
      </c>
      <c r="I24" s="193"/>
      <c r="J24" s="86">
        <f aca="true" t="shared" si="0" ref="J24:J82">H24/12/2517</f>
        <v>0.9937405641636868</v>
      </c>
    </row>
    <row r="25" spans="1:10" ht="24.75" customHeight="1">
      <c r="A25" s="199"/>
      <c r="B25" s="199"/>
      <c r="C25" s="199"/>
      <c r="D25" s="200" t="s">
        <v>23</v>
      </c>
      <c r="E25" s="200"/>
      <c r="F25" s="200"/>
      <c r="G25" s="200"/>
      <c r="H25" s="193">
        <v>12375.62</v>
      </c>
      <c r="I25" s="193"/>
      <c r="J25" s="86">
        <f t="shared" si="0"/>
        <v>0.40973447225533044</v>
      </c>
    </row>
    <row r="26" spans="1:10" ht="42" customHeight="1">
      <c r="A26" s="199"/>
      <c r="B26" s="199"/>
      <c r="C26" s="199"/>
      <c r="D26" s="200" t="s">
        <v>256</v>
      </c>
      <c r="E26" s="200"/>
      <c r="F26" s="200"/>
      <c r="G26" s="200"/>
      <c r="H26" s="193">
        <v>7539.94</v>
      </c>
      <c r="I26" s="193"/>
      <c r="J26" s="86">
        <f t="shared" si="0"/>
        <v>0.24963382333465764</v>
      </c>
    </row>
    <row r="27" spans="1:10" ht="15">
      <c r="A27" s="199"/>
      <c r="B27" s="199"/>
      <c r="C27" s="199"/>
      <c r="D27" s="200" t="s">
        <v>137</v>
      </c>
      <c r="E27" s="200"/>
      <c r="F27" s="200"/>
      <c r="G27" s="200"/>
      <c r="H27" s="198">
        <v>27.1</v>
      </c>
      <c r="I27" s="198"/>
      <c r="J27" s="86">
        <f t="shared" si="0"/>
        <v>0.0008972321546814991</v>
      </c>
    </row>
    <row r="28" spans="1:10" ht="24.75" customHeight="1">
      <c r="A28" s="199"/>
      <c r="B28" s="199"/>
      <c r="C28" s="199"/>
      <c r="D28" s="200" t="s">
        <v>197</v>
      </c>
      <c r="E28" s="200"/>
      <c r="F28" s="200"/>
      <c r="G28" s="200"/>
      <c r="H28" s="193">
        <v>4618.91</v>
      </c>
      <c r="I28" s="193"/>
      <c r="J28" s="86">
        <f t="shared" si="0"/>
        <v>0.15292378492914843</v>
      </c>
    </row>
    <row r="29" spans="1:10" ht="24.75" customHeight="1">
      <c r="A29" s="199"/>
      <c r="B29" s="199"/>
      <c r="C29" s="199"/>
      <c r="D29" s="200" t="s">
        <v>198</v>
      </c>
      <c r="E29" s="200"/>
      <c r="F29" s="200"/>
      <c r="G29" s="200"/>
      <c r="H29" s="193">
        <v>5453.37</v>
      </c>
      <c r="I29" s="193"/>
      <c r="J29" s="86">
        <f t="shared" si="0"/>
        <v>0.1805512514898689</v>
      </c>
    </row>
    <row r="30" spans="1:10" ht="15">
      <c r="A30" s="192" t="s">
        <v>25</v>
      </c>
      <c r="B30" s="192"/>
      <c r="C30" s="192"/>
      <c r="D30" s="192"/>
      <c r="E30" s="192"/>
      <c r="F30" s="192"/>
      <c r="G30" s="41"/>
      <c r="H30" s="193">
        <v>5995.59</v>
      </c>
      <c r="I30" s="193"/>
      <c r="J30" s="86">
        <f t="shared" si="0"/>
        <v>0.1985031783869686</v>
      </c>
    </row>
    <row r="31" spans="1:10" ht="24.75" customHeight="1">
      <c r="A31" s="199"/>
      <c r="B31" s="199"/>
      <c r="C31" s="199"/>
      <c r="D31" s="200" t="s">
        <v>26</v>
      </c>
      <c r="E31" s="200"/>
      <c r="F31" s="200"/>
      <c r="G31" s="200"/>
      <c r="H31" s="193">
        <v>111.21</v>
      </c>
      <c r="I31" s="193"/>
      <c r="J31" s="86">
        <f t="shared" si="0"/>
        <v>0.0036819626539531186</v>
      </c>
    </row>
    <row r="32" spans="1:10" ht="24.75" customHeight="1">
      <c r="A32" s="199"/>
      <c r="B32" s="199"/>
      <c r="C32" s="199"/>
      <c r="D32" s="200" t="s">
        <v>27</v>
      </c>
      <c r="E32" s="200"/>
      <c r="F32" s="200"/>
      <c r="G32" s="200"/>
      <c r="H32" s="193">
        <v>1103.42</v>
      </c>
      <c r="I32" s="193"/>
      <c r="J32" s="86">
        <f t="shared" si="0"/>
        <v>0.03653224738445239</v>
      </c>
    </row>
    <row r="33" spans="1:10" ht="15">
      <c r="A33" s="199"/>
      <c r="B33" s="199"/>
      <c r="C33" s="199"/>
      <c r="D33" s="200" t="s">
        <v>28</v>
      </c>
      <c r="E33" s="200"/>
      <c r="F33" s="200"/>
      <c r="G33" s="200"/>
      <c r="H33" s="193">
        <v>4780.96</v>
      </c>
      <c r="I33" s="193"/>
      <c r="J33" s="86">
        <f t="shared" si="0"/>
        <v>0.15828896834856312</v>
      </c>
    </row>
    <row r="34" spans="1:10" ht="15">
      <c r="A34" s="192" t="s">
        <v>29</v>
      </c>
      <c r="B34" s="192"/>
      <c r="C34" s="192"/>
      <c r="D34" s="192"/>
      <c r="E34" s="192"/>
      <c r="F34" s="192"/>
      <c r="G34" s="41"/>
      <c r="H34" s="193">
        <v>38439.83</v>
      </c>
      <c r="I34" s="193"/>
      <c r="J34" s="86">
        <f t="shared" si="0"/>
        <v>1.2726734869553702</v>
      </c>
    </row>
    <row r="35" spans="1:10" ht="24.75" customHeight="1">
      <c r="A35" s="199"/>
      <c r="B35" s="199"/>
      <c r="C35" s="199"/>
      <c r="D35" s="200" t="s">
        <v>30</v>
      </c>
      <c r="E35" s="200"/>
      <c r="F35" s="200"/>
      <c r="G35" s="200"/>
      <c r="H35" s="193">
        <v>8840.26</v>
      </c>
      <c r="I35" s="193"/>
      <c r="J35" s="86">
        <f t="shared" si="0"/>
        <v>0.29268507482452655</v>
      </c>
    </row>
    <row r="36" spans="1:10" ht="24.75" customHeight="1">
      <c r="A36" s="199"/>
      <c r="B36" s="199"/>
      <c r="C36" s="199"/>
      <c r="D36" s="200" t="s">
        <v>31</v>
      </c>
      <c r="E36" s="200"/>
      <c r="F36" s="200"/>
      <c r="G36" s="200"/>
      <c r="H36" s="193">
        <v>2919.47</v>
      </c>
      <c r="I36" s="193"/>
      <c r="J36" s="86">
        <f t="shared" si="0"/>
        <v>0.09665838961726923</v>
      </c>
    </row>
    <row r="37" spans="1:10" ht="24.75" customHeight="1">
      <c r="A37" s="199"/>
      <c r="B37" s="199"/>
      <c r="C37" s="199"/>
      <c r="D37" s="200" t="s">
        <v>32</v>
      </c>
      <c r="E37" s="200"/>
      <c r="F37" s="200"/>
      <c r="G37" s="200"/>
      <c r="H37" s="193">
        <v>3002.68</v>
      </c>
      <c r="I37" s="193"/>
      <c r="J37" s="86">
        <f t="shared" si="0"/>
        <v>0.0994133227387101</v>
      </c>
    </row>
    <row r="38" spans="1:10" ht="15">
      <c r="A38" s="199"/>
      <c r="B38" s="199"/>
      <c r="C38" s="199"/>
      <c r="D38" s="200" t="s">
        <v>33</v>
      </c>
      <c r="E38" s="200"/>
      <c r="F38" s="200"/>
      <c r="G38" s="200"/>
      <c r="H38" s="198">
        <v>3066.98</v>
      </c>
      <c r="I38" s="198"/>
      <c r="J38" s="86">
        <f t="shared" si="0"/>
        <v>0.1015421798437293</v>
      </c>
    </row>
    <row r="39" spans="1:10" ht="24.75" customHeight="1">
      <c r="A39" s="199"/>
      <c r="B39" s="199"/>
      <c r="C39" s="199"/>
      <c r="D39" s="200" t="s">
        <v>254</v>
      </c>
      <c r="E39" s="200"/>
      <c r="F39" s="200"/>
      <c r="G39" s="200"/>
      <c r="H39" s="193">
        <v>6662.56</v>
      </c>
      <c r="I39" s="193"/>
      <c r="J39" s="86">
        <f t="shared" si="0"/>
        <v>0.22058535293338632</v>
      </c>
    </row>
    <row r="40" spans="1:10" ht="24.75" customHeight="1">
      <c r="A40" s="199"/>
      <c r="B40" s="199"/>
      <c r="C40" s="199"/>
      <c r="D40" s="200" t="s">
        <v>35</v>
      </c>
      <c r="E40" s="200"/>
      <c r="F40" s="200"/>
      <c r="G40" s="200"/>
      <c r="H40" s="193">
        <v>13947.88</v>
      </c>
      <c r="I40" s="193"/>
      <c r="J40" s="86">
        <f t="shared" si="0"/>
        <v>0.46178916699774863</v>
      </c>
    </row>
    <row r="41" spans="1:10" ht="15">
      <c r="A41" s="192" t="s">
        <v>36</v>
      </c>
      <c r="B41" s="192"/>
      <c r="C41" s="192"/>
      <c r="D41" s="192"/>
      <c r="E41" s="192"/>
      <c r="F41" s="192"/>
      <c r="G41" s="41"/>
      <c r="H41" s="193">
        <v>10290.78</v>
      </c>
      <c r="I41" s="193"/>
      <c r="J41" s="86">
        <f t="shared" si="0"/>
        <v>0.3407091775923719</v>
      </c>
    </row>
    <row r="42" spans="1:10" ht="15">
      <c r="A42" s="199"/>
      <c r="B42" s="199"/>
      <c r="C42" s="199"/>
      <c r="D42" s="200" t="s">
        <v>37</v>
      </c>
      <c r="E42" s="200"/>
      <c r="F42" s="200"/>
      <c r="G42" s="200"/>
      <c r="H42" s="193">
        <v>10290.78</v>
      </c>
      <c r="I42" s="193"/>
      <c r="J42" s="86">
        <f t="shared" si="0"/>
        <v>0.3407091775923719</v>
      </c>
    </row>
    <row r="43" spans="1:10" ht="15">
      <c r="A43" s="192" t="s">
        <v>97</v>
      </c>
      <c r="B43" s="192"/>
      <c r="C43" s="192"/>
      <c r="D43" s="192"/>
      <c r="E43" s="192"/>
      <c r="F43" s="192"/>
      <c r="G43" s="41"/>
      <c r="H43" s="193">
        <v>98446.54</v>
      </c>
      <c r="I43" s="193"/>
      <c r="J43" s="86">
        <f t="shared" si="0"/>
        <v>3.25938749834459</v>
      </c>
    </row>
    <row r="44" spans="1:10" ht="15">
      <c r="A44" s="199"/>
      <c r="B44" s="199"/>
      <c r="C44" s="199"/>
      <c r="D44" s="200" t="s">
        <v>39</v>
      </c>
      <c r="E44" s="200"/>
      <c r="F44" s="200"/>
      <c r="G44" s="200"/>
      <c r="H44" s="193">
        <v>4386.25</v>
      </c>
      <c r="I44" s="193"/>
      <c r="J44" s="86">
        <f t="shared" si="0"/>
        <v>0.14522083167792343</v>
      </c>
    </row>
    <row r="45" spans="1:10" ht="15">
      <c r="A45" s="199"/>
      <c r="B45" s="199"/>
      <c r="C45" s="199"/>
      <c r="D45" s="200" t="s">
        <v>38</v>
      </c>
      <c r="E45" s="200"/>
      <c r="F45" s="200"/>
      <c r="G45" s="200"/>
      <c r="H45" s="193">
        <v>94060.29</v>
      </c>
      <c r="I45" s="193"/>
      <c r="J45" s="86">
        <f t="shared" si="0"/>
        <v>3.1141666666666663</v>
      </c>
    </row>
    <row r="46" spans="1:10" ht="15">
      <c r="A46" s="192" t="s">
        <v>40</v>
      </c>
      <c r="B46" s="192"/>
      <c r="C46" s="192"/>
      <c r="D46" s="192"/>
      <c r="E46" s="192"/>
      <c r="F46" s="192"/>
      <c r="G46" s="41"/>
      <c r="H46" s="193">
        <v>6627.02</v>
      </c>
      <c r="I46" s="193"/>
      <c r="J46" s="86">
        <f t="shared" si="0"/>
        <v>0.21940868759104754</v>
      </c>
    </row>
    <row r="47" spans="1:10" ht="15">
      <c r="A47" s="192" t="s">
        <v>75</v>
      </c>
      <c r="B47" s="192"/>
      <c r="C47" s="192"/>
      <c r="D47" s="192"/>
      <c r="E47" s="192"/>
      <c r="F47" s="192"/>
      <c r="G47" s="41"/>
      <c r="H47" s="193">
        <v>2255.13</v>
      </c>
      <c r="I47" s="193"/>
      <c r="J47" s="86">
        <f t="shared" si="0"/>
        <v>0.07466328963051252</v>
      </c>
    </row>
    <row r="48" spans="1:10" ht="15">
      <c r="A48" s="192" t="s">
        <v>41</v>
      </c>
      <c r="B48" s="192"/>
      <c r="C48" s="192"/>
      <c r="D48" s="192"/>
      <c r="E48" s="192"/>
      <c r="F48" s="192"/>
      <c r="G48" s="41"/>
      <c r="H48" s="193">
        <v>4371.89</v>
      </c>
      <c r="I48" s="193"/>
      <c r="J48" s="86">
        <f t="shared" si="0"/>
        <v>0.14474539796053504</v>
      </c>
    </row>
    <row r="49" spans="1:10" ht="15">
      <c r="A49" s="199"/>
      <c r="B49" s="199"/>
      <c r="C49" s="199"/>
      <c r="D49" s="200" t="s">
        <v>42</v>
      </c>
      <c r="E49" s="200"/>
      <c r="F49" s="200"/>
      <c r="G49" s="200"/>
      <c r="H49" s="193">
        <v>3091.27</v>
      </c>
      <c r="I49" s="193"/>
      <c r="J49" s="86">
        <f t="shared" si="0"/>
        <v>0.10234637796318369</v>
      </c>
    </row>
    <row r="50" spans="1:10" ht="15">
      <c r="A50" s="199"/>
      <c r="B50" s="199"/>
      <c r="C50" s="199"/>
      <c r="D50" s="200" t="s">
        <v>43</v>
      </c>
      <c r="E50" s="200"/>
      <c r="F50" s="200"/>
      <c r="G50" s="200"/>
      <c r="H50" s="193">
        <v>1280.62</v>
      </c>
      <c r="I50" s="193"/>
      <c r="J50" s="86">
        <f t="shared" si="0"/>
        <v>0.04239901999735134</v>
      </c>
    </row>
    <row r="51" spans="1:10" ht="15">
      <c r="A51" s="192" t="s">
        <v>98</v>
      </c>
      <c r="B51" s="192"/>
      <c r="C51" s="192"/>
      <c r="D51" s="192"/>
      <c r="E51" s="192"/>
      <c r="F51" s="192"/>
      <c r="G51" s="41"/>
      <c r="H51" s="193">
        <v>42200.17</v>
      </c>
      <c r="I51" s="193"/>
      <c r="J51" s="86">
        <f t="shared" si="0"/>
        <v>1.39717156667991</v>
      </c>
    </row>
    <row r="52" spans="1:10" ht="24.75" customHeight="1">
      <c r="A52" s="192" t="s">
        <v>66</v>
      </c>
      <c r="B52" s="192"/>
      <c r="C52" s="192"/>
      <c r="D52" s="192"/>
      <c r="E52" s="192"/>
      <c r="F52" s="192"/>
      <c r="G52" s="41"/>
      <c r="H52" s="193">
        <v>42200.17</v>
      </c>
      <c r="I52" s="193"/>
      <c r="J52" s="86">
        <f t="shared" si="0"/>
        <v>1.39717156667991</v>
      </c>
    </row>
    <row r="53" spans="1:10" ht="24.75" customHeight="1">
      <c r="A53" s="192" t="s">
        <v>85</v>
      </c>
      <c r="B53" s="192"/>
      <c r="C53" s="192"/>
      <c r="D53" s="192"/>
      <c r="E53" s="192"/>
      <c r="F53" s="192"/>
      <c r="G53" s="41"/>
      <c r="H53" s="198">
        <v>10536.2</v>
      </c>
      <c r="I53" s="198"/>
      <c r="J53" s="86">
        <f t="shared" si="0"/>
        <v>0.3488345914448418</v>
      </c>
    </row>
    <row r="54" spans="1:10" ht="24.75" customHeight="1">
      <c r="A54" s="192" t="s">
        <v>86</v>
      </c>
      <c r="B54" s="192"/>
      <c r="C54" s="192"/>
      <c r="D54" s="192"/>
      <c r="E54" s="192"/>
      <c r="F54" s="192"/>
      <c r="G54" s="41"/>
      <c r="H54" s="193">
        <v>4156.15</v>
      </c>
      <c r="I54" s="193"/>
      <c r="J54" s="86">
        <f t="shared" si="0"/>
        <v>0.13760263541252812</v>
      </c>
    </row>
    <row r="55" spans="1:10" ht="15">
      <c r="A55" s="199"/>
      <c r="B55" s="199"/>
      <c r="C55" s="199"/>
      <c r="D55" s="200" t="s">
        <v>64</v>
      </c>
      <c r="E55" s="200"/>
      <c r="F55" s="200"/>
      <c r="G55" s="200"/>
      <c r="H55" s="193">
        <v>1048.39</v>
      </c>
      <c r="I55" s="193"/>
      <c r="J55" s="86">
        <f t="shared" si="0"/>
        <v>0.034710303271089926</v>
      </c>
    </row>
    <row r="56" spans="1:10" ht="15">
      <c r="A56" s="199"/>
      <c r="B56" s="199"/>
      <c r="C56" s="199"/>
      <c r="D56" s="200" t="s">
        <v>65</v>
      </c>
      <c r="E56" s="200"/>
      <c r="F56" s="200"/>
      <c r="G56" s="200"/>
      <c r="H56" s="193">
        <v>2081.34</v>
      </c>
      <c r="I56" s="193"/>
      <c r="J56" s="86">
        <f t="shared" si="0"/>
        <v>0.06890941597139452</v>
      </c>
    </row>
    <row r="57" spans="1:10" ht="15">
      <c r="A57" s="199"/>
      <c r="B57" s="199"/>
      <c r="C57" s="199"/>
      <c r="D57" s="200" t="s">
        <v>87</v>
      </c>
      <c r="E57" s="200"/>
      <c r="F57" s="200"/>
      <c r="G57" s="200"/>
      <c r="H57" s="193">
        <v>1026.42</v>
      </c>
      <c r="I57" s="193"/>
      <c r="J57" s="86">
        <f t="shared" si="0"/>
        <v>0.03398291617004371</v>
      </c>
    </row>
    <row r="58" spans="1:10" ht="15">
      <c r="A58" s="192" t="s">
        <v>48</v>
      </c>
      <c r="B58" s="192"/>
      <c r="C58" s="192"/>
      <c r="D58" s="192"/>
      <c r="E58" s="192"/>
      <c r="F58" s="192"/>
      <c r="G58" s="41"/>
      <c r="H58" s="193">
        <v>6380.05</v>
      </c>
      <c r="I58" s="193"/>
      <c r="J58" s="86">
        <f t="shared" si="0"/>
        <v>0.2112319560323136</v>
      </c>
    </row>
    <row r="59" spans="1:10" ht="24.75" customHeight="1">
      <c r="A59" s="199"/>
      <c r="B59" s="199"/>
      <c r="C59" s="199"/>
      <c r="D59" s="200" t="s">
        <v>49</v>
      </c>
      <c r="E59" s="200"/>
      <c r="F59" s="200"/>
      <c r="G59" s="200"/>
      <c r="H59" s="193">
        <v>6380.05</v>
      </c>
      <c r="I59" s="193"/>
      <c r="J59" s="86">
        <f t="shared" si="0"/>
        <v>0.2112319560323136</v>
      </c>
    </row>
    <row r="60" spans="1:10" ht="24.75" customHeight="1">
      <c r="A60" s="192" t="s">
        <v>99</v>
      </c>
      <c r="B60" s="192"/>
      <c r="C60" s="192"/>
      <c r="D60" s="192"/>
      <c r="E60" s="192"/>
      <c r="F60" s="192"/>
      <c r="G60" s="41"/>
      <c r="H60" s="201">
        <v>51470</v>
      </c>
      <c r="I60" s="201"/>
      <c r="J60" s="86">
        <f t="shared" si="0"/>
        <v>1.704078929943054</v>
      </c>
    </row>
    <row r="61" spans="1:10" ht="15">
      <c r="A61" s="199"/>
      <c r="B61" s="199"/>
      <c r="C61" s="199"/>
      <c r="D61" s="200" t="s">
        <v>120</v>
      </c>
      <c r="E61" s="200"/>
      <c r="F61" s="200"/>
      <c r="G61" s="200"/>
      <c r="H61" s="201">
        <v>1916</v>
      </c>
      <c r="I61" s="201"/>
      <c r="J61" s="86">
        <f t="shared" si="0"/>
        <v>0.06343530658190968</v>
      </c>
    </row>
    <row r="62" spans="1:10" ht="15">
      <c r="A62" s="199"/>
      <c r="B62" s="199"/>
      <c r="C62" s="199"/>
      <c r="D62" s="200" t="s">
        <v>54</v>
      </c>
      <c r="E62" s="200"/>
      <c r="F62" s="200"/>
      <c r="G62" s="200"/>
      <c r="H62" s="201">
        <v>12953</v>
      </c>
      <c r="I62" s="201"/>
      <c r="J62" s="86">
        <f t="shared" si="0"/>
        <v>0.42885048337968484</v>
      </c>
    </row>
    <row r="63" spans="1:10" ht="15">
      <c r="A63" s="199"/>
      <c r="B63" s="199"/>
      <c r="C63" s="199"/>
      <c r="D63" s="200" t="s">
        <v>55</v>
      </c>
      <c r="E63" s="200"/>
      <c r="F63" s="200"/>
      <c r="G63" s="200"/>
      <c r="H63" s="201">
        <v>3901</v>
      </c>
      <c r="I63" s="201"/>
      <c r="J63" s="86">
        <f t="shared" si="0"/>
        <v>0.12915507879751026</v>
      </c>
    </row>
    <row r="64" spans="1:10" ht="24.75" customHeight="1">
      <c r="A64" s="199"/>
      <c r="B64" s="199"/>
      <c r="C64" s="199"/>
      <c r="D64" s="200" t="s">
        <v>56</v>
      </c>
      <c r="E64" s="200"/>
      <c r="F64" s="200"/>
      <c r="G64" s="200"/>
      <c r="H64" s="201">
        <v>32700</v>
      </c>
      <c r="I64" s="201"/>
      <c r="J64" s="86">
        <f t="shared" si="0"/>
        <v>1.0826380611839492</v>
      </c>
    </row>
    <row r="65" spans="1:10" ht="24.75" customHeight="1">
      <c r="A65" s="192" t="s">
        <v>100</v>
      </c>
      <c r="B65" s="192"/>
      <c r="C65" s="192"/>
      <c r="D65" s="192"/>
      <c r="E65" s="192"/>
      <c r="F65" s="192"/>
      <c r="G65" s="41"/>
      <c r="H65" s="193">
        <v>5107.02</v>
      </c>
      <c r="I65" s="193"/>
      <c r="J65" s="86">
        <f t="shared" si="0"/>
        <v>0.16908422725466826</v>
      </c>
    </row>
    <row r="66" spans="1:10" ht="15">
      <c r="A66" s="199"/>
      <c r="B66" s="199"/>
      <c r="C66" s="199"/>
      <c r="D66" s="200" t="s">
        <v>114</v>
      </c>
      <c r="E66" s="200"/>
      <c r="F66" s="200"/>
      <c r="G66" s="200"/>
      <c r="H66" s="193">
        <v>1956.98</v>
      </c>
      <c r="I66" s="193"/>
      <c r="J66" s="86">
        <f t="shared" si="0"/>
        <v>0.06479208051913654</v>
      </c>
    </row>
    <row r="67" spans="1:10" ht="24.75" customHeight="1">
      <c r="A67" s="199"/>
      <c r="B67" s="199"/>
      <c r="C67" s="199"/>
      <c r="D67" s="200" t="s">
        <v>199</v>
      </c>
      <c r="E67" s="200"/>
      <c r="F67" s="200"/>
      <c r="G67" s="200"/>
      <c r="H67" s="201">
        <v>3150.04</v>
      </c>
      <c r="I67" s="201"/>
      <c r="J67" s="86">
        <f t="shared" si="0"/>
        <v>0.10429214673553172</v>
      </c>
    </row>
    <row r="68" spans="1:10" ht="24.75" customHeight="1">
      <c r="A68" s="192" t="s">
        <v>88</v>
      </c>
      <c r="B68" s="192"/>
      <c r="C68" s="192"/>
      <c r="D68" s="192"/>
      <c r="E68" s="192"/>
      <c r="F68" s="192"/>
      <c r="G68" s="41"/>
      <c r="H68" s="201">
        <v>1169</v>
      </c>
      <c r="I68" s="201"/>
      <c r="J68" s="86">
        <f t="shared" si="0"/>
        <v>0.03870348298238644</v>
      </c>
    </row>
    <row r="69" spans="1:10" ht="24.75" customHeight="1">
      <c r="A69" s="192" t="s">
        <v>101</v>
      </c>
      <c r="B69" s="192"/>
      <c r="C69" s="192"/>
      <c r="D69" s="192"/>
      <c r="E69" s="192"/>
      <c r="F69" s="192"/>
      <c r="G69" s="41"/>
      <c r="H69" s="193">
        <v>7960.65</v>
      </c>
      <c r="I69" s="193"/>
      <c r="J69" s="86">
        <f t="shared" si="0"/>
        <v>0.2635627731426301</v>
      </c>
    </row>
    <row r="70" spans="1:10" ht="24.75" customHeight="1">
      <c r="A70" s="199"/>
      <c r="B70" s="199"/>
      <c r="C70" s="199"/>
      <c r="D70" s="200" t="s">
        <v>77</v>
      </c>
      <c r="E70" s="200"/>
      <c r="F70" s="200"/>
      <c r="G70" s="200"/>
      <c r="H70" s="193">
        <v>1579.31</v>
      </c>
      <c r="I70" s="193"/>
      <c r="J70" s="86">
        <f t="shared" si="0"/>
        <v>0.05228810753542577</v>
      </c>
    </row>
    <row r="71" spans="1:10" ht="15">
      <c r="A71" s="199"/>
      <c r="B71" s="199"/>
      <c r="C71" s="199"/>
      <c r="D71" s="200" t="s">
        <v>152</v>
      </c>
      <c r="E71" s="200"/>
      <c r="F71" s="200"/>
      <c r="G71" s="200"/>
      <c r="H71" s="193">
        <v>2368.98</v>
      </c>
      <c r="I71" s="193"/>
      <c r="J71" s="86">
        <f t="shared" si="0"/>
        <v>0.0784326579261025</v>
      </c>
    </row>
    <row r="72" spans="1:10" ht="24.75" customHeight="1">
      <c r="A72" s="199"/>
      <c r="B72" s="199"/>
      <c r="C72" s="199"/>
      <c r="D72" s="200" t="s">
        <v>194</v>
      </c>
      <c r="E72" s="200"/>
      <c r="F72" s="200"/>
      <c r="G72" s="200"/>
      <c r="H72" s="193">
        <v>2028.91</v>
      </c>
      <c r="I72" s="193"/>
      <c r="J72" s="86">
        <f t="shared" si="0"/>
        <v>0.06717355317176534</v>
      </c>
    </row>
    <row r="73" spans="1:10" ht="15">
      <c r="A73" s="199"/>
      <c r="B73" s="199"/>
      <c r="C73" s="199"/>
      <c r="D73" s="200" t="s">
        <v>200</v>
      </c>
      <c r="E73" s="200"/>
      <c r="F73" s="200"/>
      <c r="G73" s="200"/>
      <c r="H73" s="193">
        <v>1983.45</v>
      </c>
      <c r="I73" s="193"/>
      <c r="J73" s="86">
        <f t="shared" si="0"/>
        <v>0.0656684545093365</v>
      </c>
    </row>
    <row r="74" spans="1:10" ht="24.75" customHeight="1">
      <c r="A74" s="192" t="s">
        <v>102</v>
      </c>
      <c r="B74" s="192"/>
      <c r="C74" s="192"/>
      <c r="D74" s="192"/>
      <c r="E74" s="192"/>
      <c r="F74" s="192"/>
      <c r="G74" s="41"/>
      <c r="H74" s="201">
        <v>11622</v>
      </c>
      <c r="I74" s="201"/>
      <c r="J74" s="86">
        <f t="shared" si="0"/>
        <v>0.3847834723877632</v>
      </c>
    </row>
    <row r="75" spans="1:10" ht="15">
      <c r="A75" s="199"/>
      <c r="B75" s="199"/>
      <c r="C75" s="199"/>
      <c r="D75" s="200" t="s">
        <v>126</v>
      </c>
      <c r="E75" s="200"/>
      <c r="F75" s="200"/>
      <c r="G75" s="200"/>
      <c r="H75" s="201">
        <v>9552</v>
      </c>
      <c r="I75" s="201"/>
      <c r="J75" s="86">
        <f t="shared" si="0"/>
        <v>0.31624950337703617</v>
      </c>
    </row>
    <row r="76" spans="1:10" ht="15">
      <c r="A76" s="199"/>
      <c r="B76" s="199"/>
      <c r="C76" s="199"/>
      <c r="D76" s="200" t="s">
        <v>67</v>
      </c>
      <c r="E76" s="200"/>
      <c r="F76" s="200"/>
      <c r="G76" s="200"/>
      <c r="H76" s="201">
        <v>2070</v>
      </c>
      <c r="I76" s="201"/>
      <c r="J76" s="86">
        <f t="shared" si="0"/>
        <v>0.06853396901072706</v>
      </c>
    </row>
    <row r="77" spans="1:10" ht="24.75" customHeight="1">
      <c r="A77" s="192" t="s">
        <v>103</v>
      </c>
      <c r="B77" s="192"/>
      <c r="C77" s="192"/>
      <c r="D77" s="192"/>
      <c r="E77" s="192"/>
      <c r="F77" s="192"/>
      <c r="G77" s="41"/>
      <c r="H77" s="201">
        <v>2110</v>
      </c>
      <c r="I77" s="201"/>
      <c r="J77" s="86">
        <f t="shared" si="0"/>
        <v>0.06985829691431598</v>
      </c>
    </row>
    <row r="78" spans="1:10" ht="15">
      <c r="A78" s="199"/>
      <c r="B78" s="199"/>
      <c r="C78" s="199"/>
      <c r="D78" s="200" t="s">
        <v>127</v>
      </c>
      <c r="E78" s="200"/>
      <c r="F78" s="200"/>
      <c r="G78" s="200"/>
      <c r="H78" s="201">
        <v>2110</v>
      </c>
      <c r="I78" s="201"/>
      <c r="J78" s="86">
        <f t="shared" si="0"/>
        <v>0.06985829691431598</v>
      </c>
    </row>
    <row r="79" spans="1:10" ht="15">
      <c r="A79" s="192" t="s">
        <v>104</v>
      </c>
      <c r="B79" s="192"/>
      <c r="C79" s="192"/>
      <c r="D79" s="192"/>
      <c r="E79" s="192"/>
      <c r="F79" s="192"/>
      <c r="G79" s="41"/>
      <c r="H79" s="193">
        <v>15061.07</v>
      </c>
      <c r="I79" s="193"/>
      <c r="J79" s="86">
        <f t="shared" si="0"/>
        <v>0.4986448814726526</v>
      </c>
    </row>
    <row r="80" spans="1:10" ht="15">
      <c r="A80" s="199"/>
      <c r="B80" s="199"/>
      <c r="C80" s="199"/>
      <c r="D80" s="200" t="s">
        <v>184</v>
      </c>
      <c r="E80" s="200"/>
      <c r="F80" s="200"/>
      <c r="G80" s="200"/>
      <c r="H80" s="201">
        <v>11440</v>
      </c>
      <c r="I80" s="201"/>
      <c r="J80" s="86">
        <f t="shared" si="0"/>
        <v>0.3787577804264336</v>
      </c>
    </row>
    <row r="81" spans="1:10" ht="15">
      <c r="A81" s="199"/>
      <c r="B81" s="199"/>
      <c r="C81" s="199"/>
      <c r="D81" s="200" t="s">
        <v>46</v>
      </c>
      <c r="E81" s="200"/>
      <c r="F81" s="200"/>
      <c r="G81" s="200"/>
      <c r="H81" s="201">
        <v>485</v>
      </c>
      <c r="I81" s="201"/>
      <c r="J81" s="86">
        <f t="shared" si="0"/>
        <v>0.016057475831015758</v>
      </c>
    </row>
    <row r="82" spans="1:10" ht="24.75" customHeight="1">
      <c r="A82" s="199"/>
      <c r="B82" s="199"/>
      <c r="C82" s="199"/>
      <c r="D82" s="200" t="s">
        <v>201</v>
      </c>
      <c r="E82" s="200"/>
      <c r="F82" s="200"/>
      <c r="G82" s="200"/>
      <c r="H82" s="198">
        <v>3136.07</v>
      </c>
      <c r="I82" s="198"/>
      <c r="J82" s="86">
        <f t="shared" si="0"/>
        <v>0.1038296252152033</v>
      </c>
    </row>
    <row r="83" spans="1:10" ht="15">
      <c r="A83" s="192" t="s">
        <v>70</v>
      </c>
      <c r="B83" s="192"/>
      <c r="C83" s="192"/>
      <c r="D83" s="192"/>
      <c r="E83" s="192"/>
      <c r="F83" s="192"/>
      <c r="G83" s="41"/>
      <c r="H83" s="193">
        <v>40038.48</v>
      </c>
      <c r="I83" s="193"/>
      <c r="J83" s="86">
        <f aca="true" t="shared" si="1" ref="J83:J89">H83/12/2517</f>
        <v>1.3256019070321814</v>
      </c>
    </row>
    <row r="84" spans="1:10" ht="15">
      <c r="A84" s="192" t="s">
        <v>71</v>
      </c>
      <c r="B84" s="192"/>
      <c r="C84" s="192"/>
      <c r="D84" s="192"/>
      <c r="E84" s="192"/>
      <c r="F84" s="192"/>
      <c r="G84" s="41"/>
      <c r="H84" s="198">
        <v>17779.5</v>
      </c>
      <c r="I84" s="198"/>
      <c r="J84" s="86">
        <f t="shared" si="1"/>
        <v>0.5886471990464839</v>
      </c>
    </row>
    <row r="85" spans="1:10" ht="15">
      <c r="A85" s="192" t="s">
        <v>72</v>
      </c>
      <c r="B85" s="192"/>
      <c r="C85" s="192"/>
      <c r="D85" s="192"/>
      <c r="E85" s="192"/>
      <c r="F85" s="192"/>
      <c r="G85" s="41"/>
      <c r="H85" s="193">
        <v>22258.98</v>
      </c>
      <c r="I85" s="193"/>
      <c r="J85" s="86">
        <f t="shared" si="1"/>
        <v>0.7369547079856973</v>
      </c>
    </row>
    <row r="86" spans="1:10" ht="45" customHeight="1">
      <c r="A86" s="192" t="s">
        <v>73</v>
      </c>
      <c r="B86" s="192"/>
      <c r="C86" s="192"/>
      <c r="D86" s="192"/>
      <c r="E86" s="192"/>
      <c r="F86" s="192"/>
      <c r="G86" s="41"/>
      <c r="H86" s="193">
        <v>96410.52</v>
      </c>
      <c r="I86" s="193"/>
      <c r="J86" s="86">
        <f t="shared" si="1"/>
        <v>3.1919785458879617</v>
      </c>
    </row>
    <row r="87" spans="1:10" ht="15">
      <c r="A87" s="192" t="s">
        <v>93</v>
      </c>
      <c r="B87" s="192"/>
      <c r="C87" s="192"/>
      <c r="D87" s="192"/>
      <c r="E87" s="192"/>
      <c r="F87" s="192"/>
      <c r="G87" s="41"/>
      <c r="H87" s="193">
        <v>48505.82</v>
      </c>
      <c r="I87" s="193"/>
      <c r="J87" s="86">
        <f t="shared" si="1"/>
        <v>1.6059402728115482</v>
      </c>
    </row>
    <row r="88" spans="1:10" ht="15">
      <c r="A88" s="192" t="s">
        <v>92</v>
      </c>
      <c r="B88" s="192"/>
      <c r="C88" s="192"/>
      <c r="D88" s="192"/>
      <c r="E88" s="192"/>
      <c r="F88" s="192"/>
      <c r="G88" s="41"/>
      <c r="H88" s="193">
        <v>8134.77</v>
      </c>
      <c r="I88" s="193"/>
      <c r="J88" s="86">
        <f t="shared" si="1"/>
        <v>0.2693275725069527</v>
      </c>
    </row>
    <row r="89" spans="1:10" ht="15">
      <c r="A89" s="192" t="s">
        <v>74</v>
      </c>
      <c r="B89" s="192"/>
      <c r="C89" s="192"/>
      <c r="D89" s="192"/>
      <c r="E89" s="192"/>
      <c r="F89" s="192"/>
      <c r="G89" s="41"/>
      <c r="H89" s="193">
        <v>39769.93</v>
      </c>
      <c r="I89" s="193"/>
      <c r="J89" s="86">
        <f t="shared" si="1"/>
        <v>1.316710700569461</v>
      </c>
    </row>
    <row r="90" spans="1:10" ht="15">
      <c r="A90" s="196" t="s">
        <v>94</v>
      </c>
      <c r="B90" s="196"/>
      <c r="C90" s="196"/>
      <c r="D90" s="197">
        <v>473499.81</v>
      </c>
      <c r="E90" s="197"/>
      <c r="F90" s="197"/>
      <c r="G90" s="197"/>
      <c r="H90" s="197"/>
      <c r="I90" s="197"/>
      <c r="J90" s="87"/>
    </row>
    <row r="91" spans="1:11" ht="15">
      <c r="A91" s="38"/>
      <c r="B91" s="38"/>
      <c r="C91" s="38"/>
      <c r="D91" s="194"/>
      <c r="E91" s="194"/>
      <c r="F91" s="38"/>
      <c r="G91" s="38"/>
      <c r="H91" s="38"/>
      <c r="I91" s="38"/>
      <c r="J91" s="38"/>
      <c r="K91" s="38"/>
    </row>
    <row r="92" spans="1:11" ht="1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</row>
    <row r="93" spans="1:11" ht="15">
      <c r="A93" s="195" t="s">
        <v>95</v>
      </c>
      <c r="B93" s="195"/>
      <c r="C93" s="38"/>
      <c r="D93" s="38"/>
      <c r="E93" s="38"/>
      <c r="F93" s="38"/>
      <c r="G93" s="38"/>
      <c r="H93" s="38"/>
      <c r="I93" s="38"/>
      <c r="J93" s="38" t="s">
        <v>96</v>
      </c>
      <c r="K93" s="38"/>
    </row>
    <row r="94" spans="1:11" ht="15">
      <c r="A94" s="38" t="s">
        <v>0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</row>
    <row r="95" spans="1:11" ht="1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</row>
  </sheetData>
  <sheetProtection/>
  <mergeCells count="210"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  <mergeCell ref="A19:E19"/>
    <mergeCell ref="F19:G19"/>
    <mergeCell ref="H19:I19"/>
    <mergeCell ref="J19:K19"/>
    <mergeCell ref="A20:E20"/>
    <mergeCell ref="F20:G20"/>
    <mergeCell ref="H20:I20"/>
    <mergeCell ref="J20:K20"/>
    <mergeCell ref="D14:E14"/>
    <mergeCell ref="H16:I16"/>
    <mergeCell ref="A18:E18"/>
    <mergeCell ref="F18:G18"/>
    <mergeCell ref="H18:I18"/>
    <mergeCell ref="J18:K18"/>
    <mergeCell ref="A25:C25"/>
    <mergeCell ref="D25:G25"/>
    <mergeCell ref="H25:I25"/>
    <mergeCell ref="A22:C22"/>
    <mergeCell ref="D22:G22"/>
    <mergeCell ref="H22:I22"/>
    <mergeCell ref="A23:F23"/>
    <mergeCell ref="H23:I23"/>
    <mergeCell ref="A24:F24"/>
    <mergeCell ref="H24:I24"/>
    <mergeCell ref="A28:C28"/>
    <mergeCell ref="D28:G28"/>
    <mergeCell ref="H28:I28"/>
    <mergeCell ref="A26:C26"/>
    <mergeCell ref="D26:G26"/>
    <mergeCell ref="H26:I26"/>
    <mergeCell ref="A27:C27"/>
    <mergeCell ref="D27:G27"/>
    <mergeCell ref="H27:I27"/>
    <mergeCell ref="A32:C32"/>
    <mergeCell ref="D32:G32"/>
    <mergeCell ref="H32:I32"/>
    <mergeCell ref="A33:C33"/>
    <mergeCell ref="D33:G33"/>
    <mergeCell ref="H33:I33"/>
    <mergeCell ref="A29:C29"/>
    <mergeCell ref="D29:G29"/>
    <mergeCell ref="H29:I29"/>
    <mergeCell ref="A30:F30"/>
    <mergeCell ref="H30:I30"/>
    <mergeCell ref="A31:C31"/>
    <mergeCell ref="D31:G31"/>
    <mergeCell ref="H31:I31"/>
    <mergeCell ref="A36:C36"/>
    <mergeCell ref="D36:G36"/>
    <mergeCell ref="H36:I36"/>
    <mergeCell ref="A37:C37"/>
    <mergeCell ref="D37:G37"/>
    <mergeCell ref="H37:I37"/>
    <mergeCell ref="A34:F34"/>
    <mergeCell ref="H34:I34"/>
    <mergeCell ref="A35:C35"/>
    <mergeCell ref="D35:G35"/>
    <mergeCell ref="H35:I35"/>
    <mergeCell ref="A40:C40"/>
    <mergeCell ref="D40:G40"/>
    <mergeCell ref="H40:I40"/>
    <mergeCell ref="A38:C38"/>
    <mergeCell ref="D38:G38"/>
    <mergeCell ref="H38:I38"/>
    <mergeCell ref="A39:C39"/>
    <mergeCell ref="D39:G39"/>
    <mergeCell ref="H39:I39"/>
    <mergeCell ref="A44:C44"/>
    <mergeCell ref="D44:G44"/>
    <mergeCell ref="H44:I44"/>
    <mergeCell ref="A45:C45"/>
    <mergeCell ref="D45:G45"/>
    <mergeCell ref="H45:I45"/>
    <mergeCell ref="A41:F41"/>
    <mergeCell ref="H41:I41"/>
    <mergeCell ref="A42:C42"/>
    <mergeCell ref="D42:G42"/>
    <mergeCell ref="H42:I42"/>
    <mergeCell ref="A43:F43"/>
    <mergeCell ref="H43:I43"/>
    <mergeCell ref="A48:F48"/>
    <mergeCell ref="H48:I48"/>
    <mergeCell ref="A49:C49"/>
    <mergeCell ref="D49:G49"/>
    <mergeCell ref="H49:I49"/>
    <mergeCell ref="A50:C50"/>
    <mergeCell ref="D50:G50"/>
    <mergeCell ref="H50:I50"/>
    <mergeCell ref="A46:F46"/>
    <mergeCell ref="H46:I46"/>
    <mergeCell ref="A47:F47"/>
    <mergeCell ref="H47:I47"/>
    <mergeCell ref="A53:F53"/>
    <mergeCell ref="H53:I53"/>
    <mergeCell ref="A54:F54"/>
    <mergeCell ref="H54:I54"/>
    <mergeCell ref="A55:C55"/>
    <mergeCell ref="D55:G55"/>
    <mergeCell ref="H55:I55"/>
    <mergeCell ref="A51:F51"/>
    <mergeCell ref="H51:I51"/>
    <mergeCell ref="A52:F52"/>
    <mergeCell ref="H52:I52"/>
    <mergeCell ref="A56:C56"/>
    <mergeCell ref="D56:G56"/>
    <mergeCell ref="H56:I56"/>
    <mergeCell ref="A57:C57"/>
    <mergeCell ref="D57:G57"/>
    <mergeCell ref="H57:I57"/>
    <mergeCell ref="A60:F60"/>
    <mergeCell ref="H60:I60"/>
    <mergeCell ref="A61:C61"/>
    <mergeCell ref="D61:G61"/>
    <mergeCell ref="H61:I61"/>
    <mergeCell ref="A58:F58"/>
    <mergeCell ref="H58:I58"/>
    <mergeCell ref="A59:C59"/>
    <mergeCell ref="D59:G59"/>
    <mergeCell ref="H59:I59"/>
    <mergeCell ref="A64:C64"/>
    <mergeCell ref="D64:G64"/>
    <mergeCell ref="H64:I64"/>
    <mergeCell ref="A65:F65"/>
    <mergeCell ref="H65:I65"/>
    <mergeCell ref="A62:C62"/>
    <mergeCell ref="D62:G62"/>
    <mergeCell ref="H62:I62"/>
    <mergeCell ref="A63:C63"/>
    <mergeCell ref="D63:G63"/>
    <mergeCell ref="H63:I63"/>
    <mergeCell ref="A67:C67"/>
    <mergeCell ref="D67:G67"/>
    <mergeCell ref="H67:I67"/>
    <mergeCell ref="A68:F68"/>
    <mergeCell ref="H68:I68"/>
    <mergeCell ref="A66:C66"/>
    <mergeCell ref="D66:G66"/>
    <mergeCell ref="H66:I66"/>
    <mergeCell ref="A69:F69"/>
    <mergeCell ref="H69:I69"/>
    <mergeCell ref="A75:C75"/>
    <mergeCell ref="D75:G75"/>
    <mergeCell ref="H75:I75"/>
    <mergeCell ref="A76:C76"/>
    <mergeCell ref="D76:G76"/>
    <mergeCell ref="H76:I76"/>
    <mergeCell ref="A70:C70"/>
    <mergeCell ref="D70:G70"/>
    <mergeCell ref="H70:I70"/>
    <mergeCell ref="A73:C73"/>
    <mergeCell ref="D73:G73"/>
    <mergeCell ref="H73:I73"/>
    <mergeCell ref="A74:F74"/>
    <mergeCell ref="H74:I74"/>
    <mergeCell ref="A71:C71"/>
    <mergeCell ref="D71:G71"/>
    <mergeCell ref="H71:I71"/>
    <mergeCell ref="A72:C72"/>
    <mergeCell ref="D72:G72"/>
    <mergeCell ref="H72:I72"/>
    <mergeCell ref="A79:F79"/>
    <mergeCell ref="H79:I79"/>
    <mergeCell ref="A80:C80"/>
    <mergeCell ref="D80:G80"/>
    <mergeCell ref="H80:I80"/>
    <mergeCell ref="A77:F77"/>
    <mergeCell ref="H77:I77"/>
    <mergeCell ref="A78:C78"/>
    <mergeCell ref="D78:G78"/>
    <mergeCell ref="H78:I78"/>
    <mergeCell ref="A84:F84"/>
    <mergeCell ref="H84:I84"/>
    <mergeCell ref="A85:F85"/>
    <mergeCell ref="H85:I85"/>
    <mergeCell ref="A83:F83"/>
    <mergeCell ref="H83:I83"/>
    <mergeCell ref="A81:C81"/>
    <mergeCell ref="D81:G81"/>
    <mergeCell ref="H81:I81"/>
    <mergeCell ref="A82:C82"/>
    <mergeCell ref="D82:G82"/>
    <mergeCell ref="H82:I82"/>
    <mergeCell ref="A88:F88"/>
    <mergeCell ref="H88:I88"/>
    <mergeCell ref="A86:F86"/>
    <mergeCell ref="H86:I86"/>
    <mergeCell ref="A87:F87"/>
    <mergeCell ref="H87:I87"/>
    <mergeCell ref="D91:E91"/>
    <mergeCell ref="A93:B93"/>
    <mergeCell ref="A89:F89"/>
    <mergeCell ref="H89:I89"/>
    <mergeCell ref="A90:C90"/>
    <mergeCell ref="D90:I90"/>
  </mergeCells>
  <printOptions/>
  <pageMargins left="0.11811023622047245" right="0.11811023622047245" top="0.15748031496062992" bottom="0.15748031496062992" header="0.31496062992125984" footer="0.31496062992125984"/>
  <pageSetup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E15" sqref="E15"/>
    </sheetView>
  </sheetViews>
  <sheetFormatPr defaultColWidth="9.140625" defaultRowHeight="15"/>
  <sheetData>
    <row r="1" spans="1:11" ht="1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">
      <c r="A3" s="221" t="s">
        <v>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5">
      <c r="A4" s="221" t="s">
        <v>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1" ht="15">
      <c r="A5" s="44" t="s">
        <v>3</v>
      </c>
      <c r="B5" s="44"/>
      <c r="C5" s="44"/>
      <c r="D5" s="44"/>
      <c r="E5" s="44"/>
      <c r="F5" s="42"/>
      <c r="G5" s="42"/>
      <c r="H5" s="42"/>
      <c r="I5" s="42"/>
      <c r="J5" s="42"/>
      <c r="K5" s="42"/>
    </row>
    <row r="6" spans="1:11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5">
      <c r="A7" s="43" t="s">
        <v>202</v>
      </c>
      <c r="B7" s="43"/>
      <c r="C7" s="43"/>
      <c r="D7" s="43"/>
      <c r="E7" s="43"/>
      <c r="F7" s="43" t="s">
        <v>203</v>
      </c>
      <c r="G7" s="43"/>
      <c r="H7" s="43"/>
      <c r="I7" s="209" t="s">
        <v>133</v>
      </c>
      <c r="J7" s="209"/>
      <c r="K7" s="209"/>
    </row>
    <row r="8" spans="1:11" ht="15">
      <c r="A8" s="45" t="s">
        <v>7</v>
      </c>
      <c r="B8" s="43"/>
      <c r="C8" s="43"/>
      <c r="D8" s="43"/>
      <c r="E8" s="43" t="s">
        <v>8</v>
      </c>
      <c r="F8" s="43"/>
      <c r="G8" s="43"/>
      <c r="H8" s="208">
        <v>-1781319.65</v>
      </c>
      <c r="I8" s="208"/>
      <c r="J8" s="43" t="s">
        <v>9</v>
      </c>
      <c r="K8" s="43"/>
    </row>
    <row r="9" spans="1:11" ht="1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ht="15">
      <c r="A10" s="218" t="s">
        <v>10</v>
      </c>
      <c r="B10" s="218"/>
      <c r="C10" s="218"/>
      <c r="D10" s="218"/>
      <c r="E10" s="218"/>
      <c r="F10" s="219" t="s">
        <v>11</v>
      </c>
      <c r="G10" s="219"/>
      <c r="H10" s="219" t="s">
        <v>12</v>
      </c>
      <c r="I10" s="219"/>
      <c r="J10" s="219" t="s">
        <v>13</v>
      </c>
      <c r="K10" s="219"/>
    </row>
    <row r="11" spans="1:11" ht="15">
      <c r="A11" s="218" t="s">
        <v>14</v>
      </c>
      <c r="B11" s="218"/>
      <c r="C11" s="218"/>
      <c r="D11" s="218"/>
      <c r="E11" s="218"/>
      <c r="F11" s="213">
        <v>261774.5</v>
      </c>
      <c r="G11" s="213"/>
      <c r="H11" s="211">
        <v>259882.47</v>
      </c>
      <c r="I11" s="211"/>
      <c r="J11" s="211">
        <v>1892.03</v>
      </c>
      <c r="K11" s="211"/>
    </row>
    <row r="12" spans="1:11" ht="15">
      <c r="A12" s="218" t="s">
        <v>15</v>
      </c>
      <c r="B12" s="218"/>
      <c r="C12" s="218"/>
      <c r="D12" s="218"/>
      <c r="E12" s="218"/>
      <c r="F12" s="213">
        <v>261774.5</v>
      </c>
      <c r="G12" s="213"/>
      <c r="H12" s="211">
        <v>259882.47</v>
      </c>
      <c r="I12" s="211"/>
      <c r="J12" s="211">
        <v>1892.03</v>
      </c>
      <c r="K12" s="211"/>
    </row>
    <row r="13" spans="1:11" ht="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ht="15">
      <c r="A14" s="43" t="s">
        <v>16</v>
      </c>
      <c r="B14" s="43"/>
      <c r="C14" s="43"/>
      <c r="D14" s="208">
        <v>-1521437.18</v>
      </c>
      <c r="E14" s="208"/>
      <c r="F14" s="43" t="s">
        <v>9</v>
      </c>
      <c r="G14" s="43"/>
      <c r="H14" s="43"/>
      <c r="I14" s="43"/>
      <c r="J14" s="43"/>
      <c r="K14" s="43"/>
    </row>
    <row r="15" spans="1:11" ht="1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5">
      <c r="A16" s="45" t="s">
        <v>17</v>
      </c>
      <c r="B16" s="43"/>
      <c r="C16" s="43"/>
      <c r="D16" s="43"/>
      <c r="E16" s="43"/>
      <c r="F16" s="43"/>
      <c r="G16" s="43"/>
      <c r="H16" s="220"/>
      <c r="I16" s="220"/>
      <c r="J16" s="43"/>
      <c r="K16" s="43"/>
    </row>
    <row r="17" spans="1:11" ht="1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ht="15">
      <c r="A18" s="218" t="s">
        <v>10</v>
      </c>
      <c r="B18" s="218"/>
      <c r="C18" s="218"/>
      <c r="D18" s="218"/>
      <c r="E18" s="218"/>
      <c r="F18" s="219" t="s">
        <v>11</v>
      </c>
      <c r="G18" s="219"/>
      <c r="H18" s="219" t="s">
        <v>12</v>
      </c>
      <c r="I18" s="219"/>
      <c r="J18" s="219" t="s">
        <v>13</v>
      </c>
      <c r="K18" s="219"/>
    </row>
    <row r="19" spans="1:11" ht="15">
      <c r="A19" s="218" t="s">
        <v>14</v>
      </c>
      <c r="B19" s="218"/>
      <c r="C19" s="218"/>
      <c r="D19" s="218"/>
      <c r="E19" s="218"/>
      <c r="F19" s="211">
        <v>840300.72</v>
      </c>
      <c r="G19" s="211"/>
      <c r="H19" s="211">
        <v>809344.69</v>
      </c>
      <c r="I19" s="211"/>
      <c r="J19" s="211">
        <v>30956.03</v>
      </c>
      <c r="K19" s="211"/>
    </row>
    <row r="20" spans="1:11" ht="15">
      <c r="A20" s="218" t="s">
        <v>15</v>
      </c>
      <c r="B20" s="218"/>
      <c r="C20" s="218"/>
      <c r="D20" s="218"/>
      <c r="E20" s="218"/>
      <c r="F20" s="211">
        <v>840300.72</v>
      </c>
      <c r="G20" s="211"/>
      <c r="H20" s="211">
        <v>809344.69</v>
      </c>
      <c r="I20" s="211"/>
      <c r="J20" s="211">
        <v>30956.03</v>
      </c>
      <c r="K20" s="211"/>
    </row>
    <row r="21" spans="1:11" ht="1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0" ht="32.25">
      <c r="A22" s="219" t="s">
        <v>18</v>
      </c>
      <c r="B22" s="219"/>
      <c r="C22" s="219"/>
      <c r="D22" s="219" t="s">
        <v>19</v>
      </c>
      <c r="E22" s="219"/>
      <c r="F22" s="219"/>
      <c r="G22" s="219"/>
      <c r="H22" s="219" t="s">
        <v>20</v>
      </c>
      <c r="I22" s="219"/>
      <c r="J22" s="88" t="s">
        <v>253</v>
      </c>
    </row>
    <row r="23" spans="1:10" ht="15">
      <c r="A23" s="210" t="s">
        <v>21</v>
      </c>
      <c r="B23" s="210"/>
      <c r="C23" s="210"/>
      <c r="D23" s="210"/>
      <c r="E23" s="210"/>
      <c r="F23" s="210"/>
      <c r="G23" s="46"/>
      <c r="H23" s="213">
        <v>294755.8</v>
      </c>
      <c r="I23" s="213"/>
      <c r="J23" s="86">
        <f>H23/12/4010.6</f>
        <v>6.1245158662876715</v>
      </c>
    </row>
    <row r="24" spans="1:10" ht="15">
      <c r="A24" s="210" t="s">
        <v>22</v>
      </c>
      <c r="B24" s="210"/>
      <c r="C24" s="210"/>
      <c r="D24" s="210"/>
      <c r="E24" s="210"/>
      <c r="F24" s="210"/>
      <c r="G24" s="46"/>
      <c r="H24" s="211">
        <v>71539.34</v>
      </c>
      <c r="I24" s="211"/>
      <c r="J24" s="86">
        <f aca="true" t="shared" si="0" ref="J24:J81">H24/12/4010.6</f>
        <v>1.4864637876294486</v>
      </c>
    </row>
    <row r="25" spans="1:10" ht="24.75" customHeight="1">
      <c r="A25" s="214"/>
      <c r="B25" s="214"/>
      <c r="C25" s="214"/>
      <c r="D25" s="215" t="s">
        <v>23</v>
      </c>
      <c r="E25" s="215"/>
      <c r="F25" s="215"/>
      <c r="G25" s="215"/>
      <c r="H25" s="211">
        <v>22923.3</v>
      </c>
      <c r="I25" s="211"/>
      <c r="J25" s="86">
        <f t="shared" si="0"/>
        <v>0.4763065376751608</v>
      </c>
    </row>
    <row r="26" spans="1:10" ht="35.25" customHeight="1">
      <c r="A26" s="214"/>
      <c r="B26" s="214"/>
      <c r="C26" s="214"/>
      <c r="D26" s="215" t="s">
        <v>256</v>
      </c>
      <c r="E26" s="215"/>
      <c r="F26" s="215"/>
      <c r="G26" s="215"/>
      <c r="H26" s="211">
        <v>19605.62</v>
      </c>
      <c r="I26" s="211"/>
      <c r="J26" s="86">
        <f t="shared" si="0"/>
        <v>0.4073708838245316</v>
      </c>
    </row>
    <row r="27" spans="1:10" ht="24.75" customHeight="1">
      <c r="A27" s="214"/>
      <c r="B27" s="214"/>
      <c r="C27" s="214"/>
      <c r="D27" s="215" t="s">
        <v>136</v>
      </c>
      <c r="E27" s="215"/>
      <c r="F27" s="215"/>
      <c r="G27" s="215"/>
      <c r="H27" s="213">
        <v>2258.1</v>
      </c>
      <c r="I27" s="213"/>
      <c r="J27" s="86">
        <f t="shared" si="0"/>
        <v>0.04691941355408168</v>
      </c>
    </row>
    <row r="28" spans="1:10" ht="15">
      <c r="A28" s="214"/>
      <c r="B28" s="214"/>
      <c r="C28" s="214"/>
      <c r="D28" s="215" t="s">
        <v>137</v>
      </c>
      <c r="E28" s="215"/>
      <c r="F28" s="215"/>
      <c r="G28" s="215"/>
      <c r="H28" s="211">
        <v>143.78</v>
      </c>
      <c r="I28" s="211"/>
      <c r="J28" s="86">
        <f t="shared" si="0"/>
        <v>0.002987499792217291</v>
      </c>
    </row>
    <row r="29" spans="1:10" ht="15">
      <c r="A29" s="214"/>
      <c r="B29" s="214"/>
      <c r="C29" s="214"/>
      <c r="D29" s="215" t="s">
        <v>24</v>
      </c>
      <c r="E29" s="215"/>
      <c r="F29" s="215"/>
      <c r="G29" s="215"/>
      <c r="H29" s="211">
        <v>11242.22</v>
      </c>
      <c r="I29" s="211"/>
      <c r="J29" s="86">
        <f t="shared" si="0"/>
        <v>0.23359389285061252</v>
      </c>
    </row>
    <row r="30" spans="1:10" ht="15">
      <c r="A30" s="214"/>
      <c r="B30" s="214"/>
      <c r="C30" s="214"/>
      <c r="D30" s="215" t="s">
        <v>138</v>
      </c>
      <c r="E30" s="215"/>
      <c r="F30" s="215"/>
      <c r="G30" s="215"/>
      <c r="H30" s="211">
        <v>1284.45</v>
      </c>
      <c r="I30" s="211"/>
      <c r="J30" s="86">
        <f t="shared" si="0"/>
        <v>0.02668865007729517</v>
      </c>
    </row>
    <row r="31" spans="1:10" ht="15">
      <c r="A31" s="214"/>
      <c r="B31" s="214"/>
      <c r="C31" s="214"/>
      <c r="D31" s="215" t="s">
        <v>139</v>
      </c>
      <c r="E31" s="215"/>
      <c r="F31" s="215"/>
      <c r="G31" s="215"/>
      <c r="H31" s="211">
        <v>3910.53</v>
      </c>
      <c r="I31" s="211"/>
      <c r="J31" s="86">
        <f t="shared" si="0"/>
        <v>0.0812540517628285</v>
      </c>
    </row>
    <row r="32" spans="1:10" ht="24.75" customHeight="1">
      <c r="A32" s="214"/>
      <c r="B32" s="214"/>
      <c r="C32" s="214"/>
      <c r="D32" s="215" t="s">
        <v>140</v>
      </c>
      <c r="E32" s="215"/>
      <c r="F32" s="215"/>
      <c r="G32" s="215"/>
      <c r="H32" s="211">
        <v>10171.34</v>
      </c>
      <c r="I32" s="211"/>
      <c r="J32" s="86">
        <f t="shared" si="0"/>
        <v>0.21134285809272096</v>
      </c>
    </row>
    <row r="33" spans="1:10" ht="15">
      <c r="A33" s="210" t="s">
        <v>25</v>
      </c>
      <c r="B33" s="210"/>
      <c r="C33" s="210"/>
      <c r="D33" s="210"/>
      <c r="E33" s="210"/>
      <c r="F33" s="210"/>
      <c r="G33" s="46"/>
      <c r="H33" s="211">
        <v>6124.22</v>
      </c>
      <c r="I33" s="211"/>
      <c r="J33" s="86">
        <f t="shared" si="0"/>
        <v>0.12725070230555696</v>
      </c>
    </row>
    <row r="34" spans="1:10" ht="24.75" customHeight="1">
      <c r="A34" s="214"/>
      <c r="B34" s="214"/>
      <c r="C34" s="214"/>
      <c r="D34" s="215" t="s">
        <v>26</v>
      </c>
      <c r="E34" s="215"/>
      <c r="F34" s="215"/>
      <c r="G34" s="215"/>
      <c r="H34" s="211">
        <v>172.82</v>
      </c>
      <c r="I34" s="211"/>
      <c r="J34" s="86">
        <f t="shared" si="0"/>
        <v>0.0035909007796007244</v>
      </c>
    </row>
    <row r="35" spans="1:10" ht="24.75" customHeight="1">
      <c r="A35" s="214"/>
      <c r="B35" s="214"/>
      <c r="C35" s="214"/>
      <c r="D35" s="215" t="s">
        <v>27</v>
      </c>
      <c r="E35" s="215"/>
      <c r="F35" s="215"/>
      <c r="G35" s="215"/>
      <c r="H35" s="211">
        <v>1854.58</v>
      </c>
      <c r="I35" s="211"/>
      <c r="J35" s="86">
        <f t="shared" si="0"/>
        <v>0.03853496567429644</v>
      </c>
    </row>
    <row r="36" spans="1:10" ht="15">
      <c r="A36" s="214"/>
      <c r="B36" s="214"/>
      <c r="C36" s="214"/>
      <c r="D36" s="215" t="s">
        <v>28</v>
      </c>
      <c r="E36" s="215"/>
      <c r="F36" s="215"/>
      <c r="G36" s="215"/>
      <c r="H36" s="211">
        <v>4096.82</v>
      </c>
      <c r="I36" s="211"/>
      <c r="J36" s="86">
        <f t="shared" si="0"/>
        <v>0.08512483585165977</v>
      </c>
    </row>
    <row r="37" spans="1:10" ht="15">
      <c r="A37" s="210" t="s">
        <v>29</v>
      </c>
      <c r="B37" s="210"/>
      <c r="C37" s="210"/>
      <c r="D37" s="210"/>
      <c r="E37" s="210"/>
      <c r="F37" s="210"/>
      <c r="G37" s="46"/>
      <c r="H37" s="211">
        <v>60384.93</v>
      </c>
      <c r="I37" s="211"/>
      <c r="J37" s="86">
        <f t="shared" si="0"/>
        <v>1.254694434747918</v>
      </c>
    </row>
    <row r="38" spans="1:10" ht="24.75" customHeight="1">
      <c r="A38" s="214"/>
      <c r="B38" s="214"/>
      <c r="C38" s="214"/>
      <c r="D38" s="215" t="s">
        <v>30</v>
      </c>
      <c r="E38" s="215"/>
      <c r="F38" s="215"/>
      <c r="G38" s="215"/>
      <c r="H38" s="211">
        <v>9920.54</v>
      </c>
      <c r="I38" s="211"/>
      <c r="J38" s="86">
        <f t="shared" si="0"/>
        <v>0.20613166774713676</v>
      </c>
    </row>
    <row r="39" spans="1:10" ht="24.75" customHeight="1">
      <c r="A39" s="214"/>
      <c r="B39" s="214"/>
      <c r="C39" s="214"/>
      <c r="D39" s="215" t="s">
        <v>31</v>
      </c>
      <c r="E39" s="215"/>
      <c r="F39" s="215"/>
      <c r="G39" s="215"/>
      <c r="H39" s="211">
        <v>9595.54</v>
      </c>
      <c r="I39" s="211"/>
      <c r="J39" s="86">
        <f t="shared" si="0"/>
        <v>0.19937872969962936</v>
      </c>
    </row>
    <row r="40" spans="1:10" ht="24.75" customHeight="1">
      <c r="A40" s="214"/>
      <c r="B40" s="214"/>
      <c r="C40" s="214"/>
      <c r="D40" s="215" t="s">
        <v>32</v>
      </c>
      <c r="E40" s="215"/>
      <c r="F40" s="215"/>
      <c r="G40" s="215"/>
      <c r="H40" s="211">
        <v>4544.26</v>
      </c>
      <c r="I40" s="211"/>
      <c r="J40" s="86">
        <f t="shared" si="0"/>
        <v>0.09442186539004971</v>
      </c>
    </row>
    <row r="41" spans="1:10" ht="15">
      <c r="A41" s="214"/>
      <c r="B41" s="214"/>
      <c r="C41" s="214"/>
      <c r="D41" s="215" t="s">
        <v>33</v>
      </c>
      <c r="E41" s="215"/>
      <c r="F41" s="215"/>
      <c r="G41" s="215"/>
      <c r="H41" s="211">
        <v>6463.87</v>
      </c>
      <c r="I41" s="211"/>
      <c r="J41" s="86">
        <f t="shared" si="0"/>
        <v>0.1343080420219751</v>
      </c>
    </row>
    <row r="42" spans="1:10" ht="24.75" customHeight="1">
      <c r="A42" s="214"/>
      <c r="B42" s="214"/>
      <c r="C42" s="214"/>
      <c r="D42" s="215" t="s">
        <v>254</v>
      </c>
      <c r="E42" s="215"/>
      <c r="F42" s="215"/>
      <c r="G42" s="215"/>
      <c r="H42" s="211">
        <v>10266.46</v>
      </c>
      <c r="I42" s="211"/>
      <c r="J42" s="86">
        <f t="shared" si="0"/>
        <v>0.2133192872221945</v>
      </c>
    </row>
    <row r="43" spans="1:10" ht="24.75" customHeight="1">
      <c r="A43" s="214"/>
      <c r="B43" s="214"/>
      <c r="C43" s="214"/>
      <c r="D43" s="215" t="s">
        <v>35</v>
      </c>
      <c r="E43" s="215"/>
      <c r="F43" s="215"/>
      <c r="G43" s="215"/>
      <c r="H43" s="211">
        <v>19594.26</v>
      </c>
      <c r="I43" s="211"/>
      <c r="J43" s="86">
        <f t="shared" si="0"/>
        <v>0.40713484266693256</v>
      </c>
    </row>
    <row r="44" spans="1:10" ht="15">
      <c r="A44" s="210" t="s">
        <v>36</v>
      </c>
      <c r="B44" s="210"/>
      <c r="C44" s="210"/>
      <c r="D44" s="210"/>
      <c r="E44" s="210"/>
      <c r="F44" s="210"/>
      <c r="G44" s="46"/>
      <c r="H44" s="211">
        <v>7301.84</v>
      </c>
      <c r="I44" s="211"/>
      <c r="J44" s="86">
        <f t="shared" si="0"/>
        <v>0.15171960970095913</v>
      </c>
    </row>
    <row r="45" spans="1:10" ht="15">
      <c r="A45" s="214"/>
      <c r="B45" s="214"/>
      <c r="C45" s="214"/>
      <c r="D45" s="215" t="s">
        <v>37</v>
      </c>
      <c r="E45" s="215"/>
      <c r="F45" s="215"/>
      <c r="G45" s="215"/>
      <c r="H45" s="211">
        <v>7301.84</v>
      </c>
      <c r="I45" s="211"/>
      <c r="J45" s="86">
        <f t="shared" si="0"/>
        <v>0.15171960970095913</v>
      </c>
    </row>
    <row r="46" spans="1:10" ht="15">
      <c r="A46" s="210" t="s">
        <v>97</v>
      </c>
      <c r="B46" s="210"/>
      <c r="C46" s="210"/>
      <c r="D46" s="210"/>
      <c r="E46" s="210"/>
      <c r="F46" s="210"/>
      <c r="G46" s="46"/>
      <c r="H46" s="211">
        <v>149405.47</v>
      </c>
      <c r="I46" s="211"/>
      <c r="J46" s="86">
        <f t="shared" si="0"/>
        <v>3.1043873319037885</v>
      </c>
    </row>
    <row r="47" spans="1:10" ht="15">
      <c r="A47" s="214"/>
      <c r="B47" s="214"/>
      <c r="C47" s="214"/>
      <c r="D47" s="215" t="s">
        <v>39</v>
      </c>
      <c r="E47" s="215"/>
      <c r="F47" s="215"/>
      <c r="G47" s="215"/>
      <c r="H47" s="211">
        <v>6989.09</v>
      </c>
      <c r="I47" s="211"/>
      <c r="J47" s="86">
        <f t="shared" si="0"/>
        <v>0.14522120547216544</v>
      </c>
    </row>
    <row r="48" spans="1:10" ht="15">
      <c r="A48" s="214"/>
      <c r="B48" s="214"/>
      <c r="C48" s="214"/>
      <c r="D48" s="215" t="s">
        <v>38</v>
      </c>
      <c r="E48" s="215"/>
      <c r="F48" s="215"/>
      <c r="G48" s="215"/>
      <c r="H48" s="211">
        <v>142416.38</v>
      </c>
      <c r="I48" s="211"/>
      <c r="J48" s="86">
        <f t="shared" si="0"/>
        <v>2.959166126431623</v>
      </c>
    </row>
    <row r="49" spans="1:10" ht="15">
      <c r="A49" s="210" t="s">
        <v>40</v>
      </c>
      <c r="B49" s="210"/>
      <c r="C49" s="210"/>
      <c r="D49" s="210"/>
      <c r="E49" s="210"/>
      <c r="F49" s="210"/>
      <c r="G49" s="46"/>
      <c r="H49" s="211">
        <v>11423.35</v>
      </c>
      <c r="I49" s="211"/>
      <c r="J49" s="86">
        <f t="shared" si="0"/>
        <v>0.2373574610615203</v>
      </c>
    </row>
    <row r="50" spans="1:10" ht="15">
      <c r="A50" s="210" t="s">
        <v>75</v>
      </c>
      <c r="B50" s="210"/>
      <c r="C50" s="210"/>
      <c r="D50" s="210"/>
      <c r="E50" s="210"/>
      <c r="F50" s="210"/>
      <c r="G50" s="46"/>
      <c r="H50" s="211">
        <v>3593.33</v>
      </c>
      <c r="I50" s="211"/>
      <c r="J50" s="86">
        <f t="shared" si="0"/>
        <v>0.07466318422846124</v>
      </c>
    </row>
    <row r="51" spans="1:10" ht="15">
      <c r="A51" s="210" t="s">
        <v>41</v>
      </c>
      <c r="B51" s="210"/>
      <c r="C51" s="210"/>
      <c r="D51" s="210"/>
      <c r="E51" s="210"/>
      <c r="F51" s="210"/>
      <c r="G51" s="46"/>
      <c r="H51" s="211">
        <v>1990.02</v>
      </c>
      <c r="I51" s="211"/>
      <c r="J51" s="86">
        <f t="shared" si="0"/>
        <v>0.04134917468707924</v>
      </c>
    </row>
    <row r="52" spans="1:10" ht="24.75" customHeight="1">
      <c r="A52" s="210" t="s">
        <v>110</v>
      </c>
      <c r="B52" s="210"/>
      <c r="C52" s="210"/>
      <c r="D52" s="210"/>
      <c r="E52" s="210"/>
      <c r="F52" s="210"/>
      <c r="G52" s="46"/>
      <c r="H52" s="216">
        <v>5840</v>
      </c>
      <c r="I52" s="216"/>
      <c r="J52" s="86">
        <f t="shared" si="0"/>
        <v>0.12134510214597982</v>
      </c>
    </row>
    <row r="53" spans="1:10" ht="15">
      <c r="A53" s="210" t="s">
        <v>98</v>
      </c>
      <c r="B53" s="210"/>
      <c r="C53" s="210"/>
      <c r="D53" s="210"/>
      <c r="E53" s="210"/>
      <c r="F53" s="210"/>
      <c r="G53" s="46"/>
      <c r="H53" s="211">
        <v>67241.98</v>
      </c>
      <c r="I53" s="211"/>
      <c r="J53" s="86">
        <f t="shared" si="0"/>
        <v>1.397172077328413</v>
      </c>
    </row>
    <row r="54" spans="1:10" ht="15">
      <c r="A54" s="210" t="s">
        <v>85</v>
      </c>
      <c r="B54" s="210"/>
      <c r="C54" s="210"/>
      <c r="D54" s="210"/>
      <c r="E54" s="210"/>
      <c r="F54" s="210"/>
      <c r="G54" s="46"/>
      <c r="H54" s="211">
        <v>31526.66</v>
      </c>
      <c r="I54" s="211"/>
      <c r="J54" s="86">
        <f t="shared" si="0"/>
        <v>0.6550694825379412</v>
      </c>
    </row>
    <row r="55" spans="1:10" ht="15">
      <c r="A55" s="214"/>
      <c r="B55" s="214"/>
      <c r="C55" s="214"/>
      <c r="D55" s="215" t="s">
        <v>111</v>
      </c>
      <c r="E55" s="215"/>
      <c r="F55" s="215"/>
      <c r="G55" s="215"/>
      <c r="H55" s="213">
        <v>553.2</v>
      </c>
      <c r="I55" s="213"/>
      <c r="J55" s="86">
        <f t="shared" si="0"/>
        <v>0.011494539470403431</v>
      </c>
    </row>
    <row r="56" spans="1:10" ht="15">
      <c r="A56" s="214"/>
      <c r="B56" s="214"/>
      <c r="C56" s="214"/>
      <c r="D56" s="215" t="s">
        <v>189</v>
      </c>
      <c r="E56" s="215"/>
      <c r="F56" s="215"/>
      <c r="G56" s="215"/>
      <c r="H56" s="213">
        <v>1207.3</v>
      </c>
      <c r="I56" s="213"/>
      <c r="J56" s="86">
        <f t="shared" si="0"/>
        <v>0.02508560647617148</v>
      </c>
    </row>
    <row r="57" spans="1:10" ht="15">
      <c r="A57" s="214"/>
      <c r="B57" s="214"/>
      <c r="C57" s="214"/>
      <c r="D57" s="215" t="s">
        <v>64</v>
      </c>
      <c r="E57" s="215"/>
      <c r="F57" s="215"/>
      <c r="G57" s="215"/>
      <c r="H57" s="213">
        <v>300.8</v>
      </c>
      <c r="I57" s="213"/>
      <c r="J57" s="86">
        <f t="shared" si="0"/>
        <v>0.006250103891354577</v>
      </c>
    </row>
    <row r="58" spans="1:10" ht="15">
      <c r="A58" s="214"/>
      <c r="B58" s="214"/>
      <c r="C58" s="214"/>
      <c r="D58" s="215" t="s">
        <v>65</v>
      </c>
      <c r="E58" s="215"/>
      <c r="F58" s="215"/>
      <c r="G58" s="215"/>
      <c r="H58" s="216">
        <v>5688</v>
      </c>
      <c r="I58" s="216"/>
      <c r="J58" s="86">
        <f t="shared" si="0"/>
        <v>0.11818680496683788</v>
      </c>
    </row>
    <row r="59" spans="1:10" ht="24.75" customHeight="1">
      <c r="A59" s="214"/>
      <c r="B59" s="214"/>
      <c r="C59" s="214"/>
      <c r="D59" s="215" t="s">
        <v>49</v>
      </c>
      <c r="E59" s="215"/>
      <c r="F59" s="215"/>
      <c r="G59" s="215"/>
      <c r="H59" s="211">
        <v>23777.36</v>
      </c>
      <c r="I59" s="211"/>
      <c r="J59" s="86">
        <f t="shared" si="0"/>
        <v>0.49405242773317376</v>
      </c>
    </row>
    <row r="60" spans="1:10" ht="15">
      <c r="A60" s="210" t="s">
        <v>144</v>
      </c>
      <c r="B60" s="210"/>
      <c r="C60" s="210"/>
      <c r="D60" s="210"/>
      <c r="E60" s="210"/>
      <c r="F60" s="210"/>
      <c r="G60" s="46"/>
      <c r="H60" s="217">
        <v>3461</v>
      </c>
      <c r="I60" s="217"/>
      <c r="J60" s="86">
        <f t="shared" si="0"/>
        <v>0.07191359563822537</v>
      </c>
    </row>
    <row r="61" spans="1:10" ht="15">
      <c r="A61" s="214"/>
      <c r="B61" s="214"/>
      <c r="C61" s="214"/>
      <c r="D61" s="215" t="s">
        <v>146</v>
      </c>
      <c r="E61" s="215"/>
      <c r="F61" s="215"/>
      <c r="G61" s="215"/>
      <c r="H61" s="216">
        <v>1722</v>
      </c>
      <c r="I61" s="216"/>
      <c r="J61" s="86">
        <f t="shared" si="0"/>
        <v>0.03578018251633172</v>
      </c>
    </row>
    <row r="62" spans="1:10" ht="15">
      <c r="A62" s="214"/>
      <c r="B62" s="214"/>
      <c r="C62" s="214"/>
      <c r="D62" s="215" t="s">
        <v>147</v>
      </c>
      <c r="E62" s="215"/>
      <c r="F62" s="215"/>
      <c r="G62" s="215"/>
      <c r="H62" s="216">
        <v>1739</v>
      </c>
      <c r="I62" s="216"/>
      <c r="J62" s="86">
        <f t="shared" si="0"/>
        <v>0.036133413121893644</v>
      </c>
    </row>
    <row r="63" spans="1:10" ht="24.75" customHeight="1">
      <c r="A63" s="210" t="s">
        <v>99</v>
      </c>
      <c r="B63" s="210"/>
      <c r="C63" s="210"/>
      <c r="D63" s="210"/>
      <c r="E63" s="210"/>
      <c r="F63" s="210"/>
      <c r="G63" s="46"/>
      <c r="H63" s="216">
        <v>50084</v>
      </c>
      <c r="I63" s="216"/>
      <c r="J63" s="86">
        <f t="shared" si="0"/>
        <v>1.0406589205272696</v>
      </c>
    </row>
    <row r="64" spans="1:10" ht="15">
      <c r="A64" s="214"/>
      <c r="B64" s="214"/>
      <c r="C64" s="214"/>
      <c r="D64" s="215" t="s">
        <v>54</v>
      </c>
      <c r="E64" s="215"/>
      <c r="F64" s="215"/>
      <c r="G64" s="215"/>
      <c r="H64" s="216">
        <v>16500</v>
      </c>
      <c r="I64" s="216"/>
      <c r="J64" s="86">
        <f t="shared" si="0"/>
        <v>0.34284147010422383</v>
      </c>
    </row>
    <row r="65" spans="1:10" ht="15">
      <c r="A65" s="214"/>
      <c r="B65" s="214"/>
      <c r="C65" s="214"/>
      <c r="D65" s="215" t="s">
        <v>55</v>
      </c>
      <c r="E65" s="215"/>
      <c r="F65" s="215"/>
      <c r="G65" s="215"/>
      <c r="H65" s="216">
        <v>884</v>
      </c>
      <c r="I65" s="216"/>
      <c r="J65" s="86">
        <f t="shared" si="0"/>
        <v>0.018367991489220234</v>
      </c>
    </row>
    <row r="66" spans="1:10" ht="24.75" customHeight="1">
      <c r="A66" s="214"/>
      <c r="B66" s="214"/>
      <c r="C66" s="214"/>
      <c r="D66" s="215" t="s">
        <v>56</v>
      </c>
      <c r="E66" s="215"/>
      <c r="F66" s="215"/>
      <c r="G66" s="215"/>
      <c r="H66" s="216">
        <v>32700</v>
      </c>
      <c r="I66" s="216"/>
      <c r="J66" s="86">
        <f t="shared" si="0"/>
        <v>0.6794494589338254</v>
      </c>
    </row>
    <row r="67" spans="1:10" ht="24.75" customHeight="1">
      <c r="A67" s="210" t="s">
        <v>100</v>
      </c>
      <c r="B67" s="210"/>
      <c r="C67" s="210"/>
      <c r="D67" s="210"/>
      <c r="E67" s="210"/>
      <c r="F67" s="210"/>
      <c r="G67" s="46"/>
      <c r="H67" s="211">
        <v>2280.33</v>
      </c>
      <c r="I67" s="211"/>
      <c r="J67" s="86">
        <f t="shared" si="0"/>
        <v>0.047381314516531194</v>
      </c>
    </row>
    <row r="68" spans="1:10" ht="24.75" customHeight="1">
      <c r="A68" s="210" t="s">
        <v>88</v>
      </c>
      <c r="B68" s="210"/>
      <c r="C68" s="210"/>
      <c r="D68" s="210"/>
      <c r="E68" s="210"/>
      <c r="F68" s="210"/>
      <c r="G68" s="46"/>
      <c r="H68" s="213">
        <v>2745.2</v>
      </c>
      <c r="I68" s="213"/>
      <c r="J68" s="86">
        <f t="shared" si="0"/>
        <v>0.05704050931697668</v>
      </c>
    </row>
    <row r="69" spans="1:10" ht="15">
      <c r="A69" s="214"/>
      <c r="B69" s="214"/>
      <c r="C69" s="214"/>
      <c r="D69" s="215" t="s">
        <v>255</v>
      </c>
      <c r="E69" s="215"/>
      <c r="F69" s="215"/>
      <c r="G69" s="215"/>
      <c r="H69" s="213">
        <v>1467.3</v>
      </c>
      <c r="I69" s="213"/>
      <c r="J69" s="86">
        <f t="shared" si="0"/>
        <v>0.03048795691417743</v>
      </c>
    </row>
    <row r="70" spans="1:10" ht="15">
      <c r="A70" s="214"/>
      <c r="B70" s="214"/>
      <c r="C70" s="214"/>
      <c r="D70" s="215" t="s">
        <v>205</v>
      </c>
      <c r="E70" s="215"/>
      <c r="F70" s="215"/>
      <c r="G70" s="215"/>
      <c r="H70" s="213">
        <v>1277.9</v>
      </c>
      <c r="I70" s="213"/>
      <c r="J70" s="86">
        <f t="shared" si="0"/>
        <v>0.026552552402799252</v>
      </c>
    </row>
    <row r="71" spans="1:10" ht="24.75" customHeight="1">
      <c r="A71" s="210" t="s">
        <v>101</v>
      </c>
      <c r="B71" s="210"/>
      <c r="C71" s="210"/>
      <c r="D71" s="210"/>
      <c r="E71" s="210"/>
      <c r="F71" s="210"/>
      <c r="G71" s="46"/>
      <c r="H71" s="211">
        <v>7767.24</v>
      </c>
      <c r="I71" s="211"/>
      <c r="J71" s="86">
        <f t="shared" si="0"/>
        <v>0.16138981698498978</v>
      </c>
    </row>
    <row r="72" spans="1:10" ht="24.75" customHeight="1">
      <c r="A72" s="214"/>
      <c r="B72" s="214"/>
      <c r="C72" s="214"/>
      <c r="D72" s="215" t="s">
        <v>77</v>
      </c>
      <c r="E72" s="215"/>
      <c r="F72" s="215"/>
      <c r="G72" s="215"/>
      <c r="H72" s="211">
        <v>2513.88</v>
      </c>
      <c r="I72" s="211"/>
      <c r="J72" s="86">
        <f t="shared" si="0"/>
        <v>0.05223407968882462</v>
      </c>
    </row>
    <row r="73" spans="1:10" ht="15">
      <c r="A73" s="214"/>
      <c r="B73" s="214"/>
      <c r="C73" s="214"/>
      <c r="D73" s="215" t="s">
        <v>152</v>
      </c>
      <c r="E73" s="215"/>
      <c r="F73" s="215"/>
      <c r="G73" s="215"/>
      <c r="H73" s="211">
        <v>3100.33</v>
      </c>
      <c r="I73" s="211"/>
      <c r="J73" s="86">
        <f t="shared" si="0"/>
        <v>0.06441949666716534</v>
      </c>
    </row>
    <row r="74" spans="1:10" ht="24.75" customHeight="1">
      <c r="A74" s="214"/>
      <c r="B74" s="214"/>
      <c r="C74" s="214"/>
      <c r="D74" s="215" t="s">
        <v>194</v>
      </c>
      <c r="E74" s="215"/>
      <c r="F74" s="215"/>
      <c r="G74" s="215"/>
      <c r="H74" s="211">
        <v>2153.03</v>
      </c>
      <c r="I74" s="211"/>
      <c r="J74" s="86">
        <f t="shared" si="0"/>
        <v>0.04473624062899982</v>
      </c>
    </row>
    <row r="75" spans="1:10" ht="15">
      <c r="A75" s="210" t="s">
        <v>104</v>
      </c>
      <c r="B75" s="210"/>
      <c r="C75" s="210"/>
      <c r="D75" s="210"/>
      <c r="E75" s="210"/>
      <c r="F75" s="210"/>
      <c r="G75" s="46"/>
      <c r="H75" s="211">
        <v>5403.11</v>
      </c>
      <c r="I75" s="211"/>
      <c r="J75" s="86">
        <f t="shared" si="0"/>
        <v>0.11226728336574744</v>
      </c>
    </row>
    <row r="76" spans="1:10" ht="15">
      <c r="A76" s="214"/>
      <c r="B76" s="214"/>
      <c r="C76" s="214"/>
      <c r="D76" s="215" t="s">
        <v>128</v>
      </c>
      <c r="E76" s="215"/>
      <c r="F76" s="215"/>
      <c r="G76" s="215"/>
      <c r="H76" s="213">
        <v>1356.6</v>
      </c>
      <c r="I76" s="213"/>
      <c r="J76" s="86">
        <f t="shared" si="0"/>
        <v>0.02818780232384182</v>
      </c>
    </row>
    <row r="77" spans="1:10" ht="15">
      <c r="A77" s="214"/>
      <c r="B77" s="214"/>
      <c r="C77" s="214"/>
      <c r="D77" s="215" t="s">
        <v>206</v>
      </c>
      <c r="E77" s="215"/>
      <c r="F77" s="215"/>
      <c r="G77" s="215"/>
      <c r="H77" s="211">
        <v>1158.84</v>
      </c>
      <c r="I77" s="211"/>
      <c r="J77" s="86">
        <f t="shared" si="0"/>
        <v>0.02407869146761083</v>
      </c>
    </row>
    <row r="78" spans="1:10" ht="15">
      <c r="A78" s="214"/>
      <c r="B78" s="214"/>
      <c r="C78" s="214"/>
      <c r="D78" s="215" t="s">
        <v>46</v>
      </c>
      <c r="E78" s="215"/>
      <c r="F78" s="215"/>
      <c r="G78" s="215"/>
      <c r="H78" s="216">
        <v>2025</v>
      </c>
      <c r="I78" s="216"/>
      <c r="J78" s="86">
        <f t="shared" si="0"/>
        <v>0.0420759986037002</v>
      </c>
    </row>
    <row r="79" spans="1:10" ht="15">
      <c r="A79" s="214"/>
      <c r="B79" s="214"/>
      <c r="C79" s="214"/>
      <c r="D79" s="215" t="s">
        <v>172</v>
      </c>
      <c r="E79" s="215"/>
      <c r="F79" s="215"/>
      <c r="G79" s="215"/>
      <c r="H79" s="216">
        <v>272.63</v>
      </c>
      <c r="I79" s="216"/>
      <c r="J79" s="86">
        <f t="shared" si="0"/>
        <v>0.0056647799996675475</v>
      </c>
    </row>
    <row r="80" spans="1:10" ht="24.75" customHeight="1">
      <c r="A80" s="214"/>
      <c r="B80" s="214"/>
      <c r="C80" s="214"/>
      <c r="D80" s="215" t="s">
        <v>207</v>
      </c>
      <c r="E80" s="215"/>
      <c r="F80" s="215"/>
      <c r="G80" s="215"/>
      <c r="H80" s="211">
        <v>131.04</v>
      </c>
      <c r="I80" s="211"/>
      <c r="J80" s="86">
        <f t="shared" si="0"/>
        <v>0.0027227846207549993</v>
      </c>
    </row>
    <row r="81" spans="1:10" ht="15">
      <c r="A81" s="214"/>
      <c r="B81" s="214"/>
      <c r="C81" s="214"/>
      <c r="D81" s="215" t="s">
        <v>153</v>
      </c>
      <c r="E81" s="215"/>
      <c r="F81" s="215"/>
      <c r="G81" s="215"/>
      <c r="H81" s="216">
        <v>160</v>
      </c>
      <c r="I81" s="216"/>
      <c r="J81" s="86">
        <f t="shared" si="0"/>
        <v>0.003324523346465201</v>
      </c>
    </row>
    <row r="82" spans="1:10" ht="15">
      <c r="A82" s="214"/>
      <c r="B82" s="214"/>
      <c r="C82" s="214"/>
      <c r="D82" s="215" t="s">
        <v>174</v>
      </c>
      <c r="E82" s="215"/>
      <c r="F82" s="215"/>
      <c r="G82" s="215"/>
      <c r="H82" s="216">
        <v>299</v>
      </c>
      <c r="I82" s="216"/>
      <c r="J82" s="86">
        <f aca="true" t="shared" si="1" ref="J82:J90">H82/12/4010.6</f>
        <v>0.006212703003706844</v>
      </c>
    </row>
    <row r="83" spans="1:10" ht="15">
      <c r="A83" s="210" t="s">
        <v>155</v>
      </c>
      <c r="B83" s="210"/>
      <c r="C83" s="210"/>
      <c r="D83" s="210"/>
      <c r="E83" s="210"/>
      <c r="F83" s="210"/>
      <c r="G83" s="46"/>
      <c r="H83" s="211">
        <v>197321.52</v>
      </c>
      <c r="I83" s="211"/>
      <c r="J83" s="86">
        <f t="shared" si="1"/>
        <v>4.1</v>
      </c>
    </row>
    <row r="84" spans="1:10" ht="15">
      <c r="A84" s="210" t="s">
        <v>70</v>
      </c>
      <c r="B84" s="210"/>
      <c r="C84" s="210"/>
      <c r="D84" s="210"/>
      <c r="E84" s="210"/>
      <c r="F84" s="210"/>
      <c r="G84" s="46"/>
      <c r="H84" s="211">
        <v>63797.48</v>
      </c>
      <c r="I84" s="211"/>
      <c r="J84" s="86">
        <f t="shared" si="1"/>
        <v>1.3256013231602919</v>
      </c>
    </row>
    <row r="85" spans="1:10" ht="15">
      <c r="A85" s="212" t="s">
        <v>71</v>
      </c>
      <c r="B85" s="212"/>
      <c r="C85" s="212"/>
      <c r="D85" s="212"/>
      <c r="E85" s="212"/>
      <c r="F85" s="212"/>
      <c r="G85" s="46"/>
      <c r="H85" s="211">
        <v>28329.91</v>
      </c>
      <c r="I85" s="211"/>
      <c r="J85" s="86">
        <f t="shared" si="1"/>
        <v>0.5886465449891122</v>
      </c>
    </row>
    <row r="86" spans="1:10" ht="15">
      <c r="A86" s="212" t="s">
        <v>72</v>
      </c>
      <c r="B86" s="212"/>
      <c r="C86" s="212"/>
      <c r="D86" s="212"/>
      <c r="E86" s="212"/>
      <c r="F86" s="212"/>
      <c r="G86" s="46"/>
      <c r="H86" s="211">
        <v>35467.57</v>
      </c>
      <c r="I86" s="211"/>
      <c r="J86" s="86">
        <f t="shared" si="1"/>
        <v>0.7369547781711797</v>
      </c>
    </row>
    <row r="87" spans="1:10" ht="45" customHeight="1">
      <c r="A87" s="210" t="s">
        <v>73</v>
      </c>
      <c r="B87" s="210"/>
      <c r="C87" s="210"/>
      <c r="D87" s="210"/>
      <c r="E87" s="210"/>
      <c r="F87" s="210"/>
      <c r="G87" s="46"/>
      <c r="H87" s="211">
        <v>153621.01</v>
      </c>
      <c r="I87" s="211"/>
      <c r="J87" s="86">
        <f t="shared" si="1"/>
        <v>3.191978964078525</v>
      </c>
    </row>
    <row r="88" spans="1:10" ht="15">
      <c r="A88" s="210" t="s">
        <v>93</v>
      </c>
      <c r="B88" s="210"/>
      <c r="C88" s="210"/>
      <c r="D88" s="210"/>
      <c r="E88" s="210"/>
      <c r="F88" s="210"/>
      <c r="G88" s="46"/>
      <c r="H88" s="213">
        <v>77289.4</v>
      </c>
      <c r="I88" s="213"/>
      <c r="J88" s="86">
        <f t="shared" si="1"/>
        <v>1.6059400920892966</v>
      </c>
    </row>
    <row r="89" spans="1:10" ht="15">
      <c r="A89" s="210" t="s">
        <v>92</v>
      </c>
      <c r="B89" s="210"/>
      <c r="C89" s="210"/>
      <c r="D89" s="210"/>
      <c r="E89" s="210"/>
      <c r="F89" s="210"/>
      <c r="G89" s="46"/>
      <c r="H89" s="211">
        <v>12961.96</v>
      </c>
      <c r="I89" s="211"/>
      <c r="J89" s="86">
        <f t="shared" si="1"/>
        <v>0.2693271164746754</v>
      </c>
    </row>
    <row r="90" spans="1:10" ht="15">
      <c r="A90" s="210" t="s">
        <v>74</v>
      </c>
      <c r="B90" s="210"/>
      <c r="C90" s="210"/>
      <c r="D90" s="210"/>
      <c r="E90" s="210"/>
      <c r="F90" s="210"/>
      <c r="G90" s="46"/>
      <c r="H90" s="211">
        <v>63369.65</v>
      </c>
      <c r="I90" s="211"/>
      <c r="J90" s="86">
        <f t="shared" si="1"/>
        <v>1.316711755514553</v>
      </c>
    </row>
    <row r="91" spans="1:10" ht="15">
      <c r="A91" s="206" t="s">
        <v>94</v>
      </c>
      <c r="B91" s="206"/>
      <c r="C91" s="206"/>
      <c r="D91" s="207">
        <v>891728.68</v>
      </c>
      <c r="E91" s="207"/>
      <c r="F91" s="207"/>
      <c r="G91" s="207"/>
      <c r="H91" s="207"/>
      <c r="I91" s="207"/>
      <c r="J91" s="87"/>
    </row>
    <row r="92" spans="1:11" ht="15">
      <c r="A92" s="43"/>
      <c r="B92" s="43"/>
      <c r="C92" s="43"/>
      <c r="D92" s="208"/>
      <c r="E92" s="208"/>
      <c r="F92" s="43"/>
      <c r="G92" s="43"/>
      <c r="H92" s="43"/>
      <c r="I92" s="43"/>
      <c r="J92" s="43"/>
      <c r="K92" s="43"/>
    </row>
    <row r="93" spans="1:11" ht="1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</row>
    <row r="94" spans="1:11" ht="15">
      <c r="A94" s="209" t="s">
        <v>95</v>
      </c>
      <c r="B94" s="209"/>
      <c r="C94" s="43"/>
      <c r="D94" s="43"/>
      <c r="E94" s="43"/>
      <c r="F94" s="43"/>
      <c r="G94" s="43"/>
      <c r="H94" s="43"/>
      <c r="I94" s="43"/>
      <c r="J94" s="43" t="s">
        <v>96</v>
      </c>
      <c r="K94" s="43"/>
    </row>
    <row r="95" spans="1:11" ht="15">
      <c r="A95" s="43" t="s">
        <v>0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</row>
    <row r="96" spans="1:11" ht="1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</row>
    <row r="97" spans="1:11" ht="1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</row>
    <row r="98" spans="1:11" ht="15">
      <c r="A98" s="43"/>
      <c r="B98" s="43"/>
      <c r="C98" s="43"/>
      <c r="D98" s="43"/>
      <c r="E98" s="43"/>
      <c r="F98" s="43"/>
      <c r="G98" s="43"/>
      <c r="H98" s="43"/>
      <c r="I98" s="43"/>
      <c r="J98" s="209"/>
      <c r="K98" s="209"/>
    </row>
  </sheetData>
  <sheetProtection/>
  <mergeCells count="216">
    <mergeCell ref="A3:K3"/>
    <mergeCell ref="A4:K4"/>
    <mergeCell ref="I7:K7"/>
    <mergeCell ref="H8:I8"/>
    <mergeCell ref="A10:E10"/>
    <mergeCell ref="F10:G10"/>
    <mergeCell ref="H10:I10"/>
    <mergeCell ref="J10:K10"/>
    <mergeCell ref="D14:E14"/>
    <mergeCell ref="A19:E19"/>
    <mergeCell ref="F19:G19"/>
    <mergeCell ref="H19:I19"/>
    <mergeCell ref="H16:I16"/>
    <mergeCell ref="A18:E18"/>
    <mergeCell ref="F18:G18"/>
    <mergeCell ref="H18:I18"/>
    <mergeCell ref="J18:K18"/>
    <mergeCell ref="A11:E11"/>
    <mergeCell ref="F11:G11"/>
    <mergeCell ref="H11:I11"/>
    <mergeCell ref="J11:K11"/>
    <mergeCell ref="A12:E12"/>
    <mergeCell ref="F12:G12"/>
    <mergeCell ref="H12:I12"/>
    <mergeCell ref="J12:K12"/>
    <mergeCell ref="J19:K19"/>
    <mergeCell ref="A20:E20"/>
    <mergeCell ref="F20:G20"/>
    <mergeCell ref="H20:I20"/>
    <mergeCell ref="J20:K20"/>
    <mergeCell ref="A26:C26"/>
    <mergeCell ref="D26:G26"/>
    <mergeCell ref="H26:I26"/>
    <mergeCell ref="A27:C27"/>
    <mergeCell ref="D27:G27"/>
    <mergeCell ref="H27:I27"/>
    <mergeCell ref="A25:C25"/>
    <mergeCell ref="D25:G25"/>
    <mergeCell ref="H25:I25"/>
    <mergeCell ref="A22:C22"/>
    <mergeCell ref="D22:G22"/>
    <mergeCell ref="H22:I22"/>
    <mergeCell ref="A23:F23"/>
    <mergeCell ref="H23:I23"/>
    <mergeCell ref="A24:F24"/>
    <mergeCell ref="H24:I24"/>
    <mergeCell ref="A30:C30"/>
    <mergeCell ref="D30:G30"/>
    <mergeCell ref="H30:I30"/>
    <mergeCell ref="A31:C31"/>
    <mergeCell ref="D31:G31"/>
    <mergeCell ref="H31:I31"/>
    <mergeCell ref="A28:C28"/>
    <mergeCell ref="D28:G28"/>
    <mergeCell ref="H28:I28"/>
    <mergeCell ref="A29:C29"/>
    <mergeCell ref="D29:G29"/>
    <mergeCell ref="H29:I29"/>
    <mergeCell ref="A35:C35"/>
    <mergeCell ref="D35:G35"/>
    <mergeCell ref="H35:I35"/>
    <mergeCell ref="A36:C36"/>
    <mergeCell ref="D36:G36"/>
    <mergeCell ref="H36:I36"/>
    <mergeCell ref="A32:C32"/>
    <mergeCell ref="D32:G32"/>
    <mergeCell ref="H32:I32"/>
    <mergeCell ref="A33:F33"/>
    <mergeCell ref="H33:I33"/>
    <mergeCell ref="A34:C34"/>
    <mergeCell ref="D34:G34"/>
    <mergeCell ref="H34:I34"/>
    <mergeCell ref="A39:C39"/>
    <mergeCell ref="D39:G39"/>
    <mergeCell ref="H39:I39"/>
    <mergeCell ref="A40:C40"/>
    <mergeCell ref="D40:G40"/>
    <mergeCell ref="H40:I40"/>
    <mergeCell ref="A37:F37"/>
    <mergeCell ref="H37:I37"/>
    <mergeCell ref="A38:C38"/>
    <mergeCell ref="D38:G38"/>
    <mergeCell ref="H38:I38"/>
    <mergeCell ref="A43:C43"/>
    <mergeCell ref="D43:G43"/>
    <mergeCell ref="H43:I43"/>
    <mergeCell ref="A41:C41"/>
    <mergeCell ref="D41:G41"/>
    <mergeCell ref="H41:I41"/>
    <mergeCell ref="A42:C42"/>
    <mergeCell ref="D42:G42"/>
    <mergeCell ref="H42:I42"/>
    <mergeCell ref="A47:C47"/>
    <mergeCell ref="D47:G47"/>
    <mergeCell ref="H47:I47"/>
    <mergeCell ref="A48:C48"/>
    <mergeCell ref="D48:G48"/>
    <mergeCell ref="H48:I48"/>
    <mergeCell ref="A44:F44"/>
    <mergeCell ref="H44:I44"/>
    <mergeCell ref="A45:C45"/>
    <mergeCell ref="D45:G45"/>
    <mergeCell ref="H45:I45"/>
    <mergeCell ref="A46:F46"/>
    <mergeCell ref="H46:I46"/>
    <mergeCell ref="A51:F51"/>
    <mergeCell ref="H51:I51"/>
    <mergeCell ref="A52:F52"/>
    <mergeCell ref="H52:I52"/>
    <mergeCell ref="A49:F49"/>
    <mergeCell ref="H49:I49"/>
    <mergeCell ref="A50:F50"/>
    <mergeCell ref="H50:I50"/>
    <mergeCell ref="A54:F54"/>
    <mergeCell ref="H54:I54"/>
    <mergeCell ref="A53:F53"/>
    <mergeCell ref="H53:I53"/>
    <mergeCell ref="A57:C57"/>
    <mergeCell ref="D57:G57"/>
    <mergeCell ref="H57:I57"/>
    <mergeCell ref="A56:C56"/>
    <mergeCell ref="D56:G56"/>
    <mergeCell ref="H56:I56"/>
    <mergeCell ref="A55:C55"/>
    <mergeCell ref="D55:G55"/>
    <mergeCell ref="H55:I55"/>
    <mergeCell ref="A60:F60"/>
    <mergeCell ref="H60:I60"/>
    <mergeCell ref="A61:C61"/>
    <mergeCell ref="D61:G61"/>
    <mergeCell ref="H61:I61"/>
    <mergeCell ref="A59:C59"/>
    <mergeCell ref="D59:G59"/>
    <mergeCell ref="H59:I59"/>
    <mergeCell ref="A58:C58"/>
    <mergeCell ref="D58:G58"/>
    <mergeCell ref="H58:I58"/>
    <mergeCell ref="A64:C64"/>
    <mergeCell ref="D64:G64"/>
    <mergeCell ref="H64:I64"/>
    <mergeCell ref="A65:C65"/>
    <mergeCell ref="D65:G65"/>
    <mergeCell ref="H65:I65"/>
    <mergeCell ref="A62:C62"/>
    <mergeCell ref="D62:G62"/>
    <mergeCell ref="H62:I62"/>
    <mergeCell ref="A63:F63"/>
    <mergeCell ref="H63:I63"/>
    <mergeCell ref="A66:C66"/>
    <mergeCell ref="D66:G66"/>
    <mergeCell ref="H66:I66"/>
    <mergeCell ref="A67:F67"/>
    <mergeCell ref="H67:I67"/>
    <mergeCell ref="A70:C70"/>
    <mergeCell ref="D70:G70"/>
    <mergeCell ref="H70:I70"/>
    <mergeCell ref="A71:F71"/>
    <mergeCell ref="H71:I71"/>
    <mergeCell ref="A68:F68"/>
    <mergeCell ref="H68:I68"/>
    <mergeCell ref="A69:C69"/>
    <mergeCell ref="D69:G69"/>
    <mergeCell ref="H69:I69"/>
    <mergeCell ref="A74:C74"/>
    <mergeCell ref="D74:G74"/>
    <mergeCell ref="H74:I74"/>
    <mergeCell ref="A75:F75"/>
    <mergeCell ref="H75:I75"/>
    <mergeCell ref="A72:C72"/>
    <mergeCell ref="D72:G72"/>
    <mergeCell ref="H72:I72"/>
    <mergeCell ref="A73:C73"/>
    <mergeCell ref="D73:G73"/>
    <mergeCell ref="H73:I73"/>
    <mergeCell ref="A78:C78"/>
    <mergeCell ref="D78:G78"/>
    <mergeCell ref="H78:I78"/>
    <mergeCell ref="A79:C79"/>
    <mergeCell ref="D79:G79"/>
    <mergeCell ref="H79:I79"/>
    <mergeCell ref="A76:C76"/>
    <mergeCell ref="D76:G76"/>
    <mergeCell ref="H76:I76"/>
    <mergeCell ref="A77:C77"/>
    <mergeCell ref="D77:G77"/>
    <mergeCell ref="H77:I77"/>
    <mergeCell ref="A82:C82"/>
    <mergeCell ref="D82:G82"/>
    <mergeCell ref="H82:I82"/>
    <mergeCell ref="A80:C80"/>
    <mergeCell ref="D80:G80"/>
    <mergeCell ref="H80:I80"/>
    <mergeCell ref="A81:C81"/>
    <mergeCell ref="D81:G81"/>
    <mergeCell ref="H81:I81"/>
    <mergeCell ref="A83:F83"/>
    <mergeCell ref="H83:I83"/>
    <mergeCell ref="A88:F88"/>
    <mergeCell ref="H88:I88"/>
    <mergeCell ref="A89:F89"/>
    <mergeCell ref="H89:I89"/>
    <mergeCell ref="A86:F86"/>
    <mergeCell ref="H86:I86"/>
    <mergeCell ref="A87:F87"/>
    <mergeCell ref="H87:I87"/>
    <mergeCell ref="A91:C91"/>
    <mergeCell ref="D91:I91"/>
    <mergeCell ref="D92:E92"/>
    <mergeCell ref="A94:B94"/>
    <mergeCell ref="J98:K98"/>
    <mergeCell ref="A90:F90"/>
    <mergeCell ref="H90:I90"/>
    <mergeCell ref="A84:F84"/>
    <mergeCell ref="H84:I84"/>
    <mergeCell ref="A85:F85"/>
    <mergeCell ref="H85:I85"/>
  </mergeCells>
  <printOptions/>
  <pageMargins left="0.11811023622047245" right="0.11811023622047245" top="0.15748031496062992" bottom="0.15748031496062992" header="0.31496062992125984" footer="0.31496062992125984"/>
  <pageSetup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1">
      <selection activeCell="E8" sqref="E8"/>
    </sheetView>
  </sheetViews>
  <sheetFormatPr defaultColWidth="9.140625" defaultRowHeight="15"/>
  <sheetData>
    <row r="1" spans="1:11" ht="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5">
      <c r="A3" s="235" t="s">
        <v>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1" ht="15">
      <c r="A4" s="235" t="s">
        <v>2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</row>
    <row r="5" spans="1:11" ht="15">
      <c r="A5" s="49" t="s">
        <v>3</v>
      </c>
      <c r="B5" s="49"/>
      <c r="C5" s="49"/>
      <c r="D5" s="49"/>
      <c r="E5" s="49"/>
      <c r="F5" s="47"/>
      <c r="G5" s="47"/>
      <c r="H5" s="47"/>
      <c r="I5" s="47"/>
      <c r="J5" s="47"/>
      <c r="K5" s="47"/>
    </row>
    <row r="6" spans="1:11" ht="1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15">
      <c r="A7" s="48" t="s">
        <v>208</v>
      </c>
      <c r="B7" s="48"/>
      <c r="C7" s="48"/>
      <c r="D7" s="48"/>
      <c r="E7" s="48"/>
      <c r="F7" s="48" t="s">
        <v>209</v>
      </c>
      <c r="G7" s="48"/>
      <c r="H7" s="48"/>
      <c r="I7" s="223" t="s">
        <v>210</v>
      </c>
      <c r="J7" s="223"/>
      <c r="K7" s="223"/>
    </row>
    <row r="8" spans="1:11" ht="15">
      <c r="A8" s="50" t="s">
        <v>7</v>
      </c>
      <c r="B8" s="48"/>
      <c r="C8" s="48"/>
      <c r="D8" s="48"/>
      <c r="E8" s="48" t="s">
        <v>8</v>
      </c>
      <c r="F8" s="48"/>
      <c r="G8" s="48"/>
      <c r="H8" s="222">
        <v>499478.02</v>
      </c>
      <c r="I8" s="222"/>
      <c r="J8" s="48" t="s">
        <v>9</v>
      </c>
      <c r="K8" s="48"/>
    </row>
    <row r="9" spans="1:11" ht="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ht="15">
      <c r="A10" s="233" t="s">
        <v>10</v>
      </c>
      <c r="B10" s="233"/>
      <c r="C10" s="233"/>
      <c r="D10" s="233"/>
      <c r="E10" s="233"/>
      <c r="F10" s="232" t="s">
        <v>11</v>
      </c>
      <c r="G10" s="232"/>
      <c r="H10" s="232" t="s">
        <v>12</v>
      </c>
      <c r="I10" s="232"/>
      <c r="J10" s="232" t="s">
        <v>13</v>
      </c>
      <c r="K10" s="232"/>
    </row>
    <row r="11" spans="1:11" ht="15">
      <c r="A11" s="233" t="s">
        <v>14</v>
      </c>
      <c r="B11" s="233"/>
      <c r="C11" s="233"/>
      <c r="D11" s="233"/>
      <c r="E11" s="233"/>
      <c r="F11" s="225">
        <v>134518.56</v>
      </c>
      <c r="G11" s="225"/>
      <c r="H11" s="225">
        <v>128900.05</v>
      </c>
      <c r="I11" s="225"/>
      <c r="J11" s="225">
        <v>5618.51</v>
      </c>
      <c r="K11" s="225"/>
    </row>
    <row r="12" spans="1:11" ht="15">
      <c r="A12" s="233" t="s">
        <v>15</v>
      </c>
      <c r="B12" s="233"/>
      <c r="C12" s="233"/>
      <c r="D12" s="233"/>
      <c r="E12" s="233"/>
      <c r="F12" s="225">
        <v>134518.56</v>
      </c>
      <c r="G12" s="225"/>
      <c r="H12" s="225">
        <v>128900.05</v>
      </c>
      <c r="I12" s="225"/>
      <c r="J12" s="225">
        <v>5618.51</v>
      </c>
      <c r="K12" s="225"/>
    </row>
    <row r="13" spans="1:11" ht="1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5">
      <c r="A14" s="232" t="s">
        <v>18</v>
      </c>
      <c r="B14" s="232"/>
      <c r="C14" s="232"/>
      <c r="D14" s="232" t="s">
        <v>19</v>
      </c>
      <c r="E14" s="232"/>
      <c r="F14" s="232"/>
      <c r="G14" s="232"/>
      <c r="H14" s="51" t="s">
        <v>108</v>
      </c>
      <c r="I14" s="51" t="s">
        <v>109</v>
      </c>
      <c r="J14" s="232" t="s">
        <v>20</v>
      </c>
      <c r="K14" s="232"/>
    </row>
    <row r="15" spans="1:11" ht="15">
      <c r="A15" s="224" t="s">
        <v>134</v>
      </c>
      <c r="B15" s="224"/>
      <c r="C15" s="224"/>
      <c r="D15" s="224"/>
      <c r="E15" s="224"/>
      <c r="F15" s="224"/>
      <c r="G15" s="52"/>
      <c r="H15" s="51"/>
      <c r="I15" s="53"/>
      <c r="J15" s="228">
        <v>217798</v>
      </c>
      <c r="K15" s="228"/>
    </row>
    <row r="16" spans="1:11" ht="15">
      <c r="A16" s="224" t="s">
        <v>135</v>
      </c>
      <c r="B16" s="224"/>
      <c r="C16" s="224"/>
      <c r="D16" s="224"/>
      <c r="E16" s="224"/>
      <c r="F16" s="224"/>
      <c r="G16" s="52"/>
      <c r="H16" s="51"/>
      <c r="I16" s="53"/>
      <c r="J16" s="228">
        <v>217798</v>
      </c>
      <c r="K16" s="228"/>
    </row>
    <row r="17" spans="1:11" ht="15">
      <c r="A17" s="229"/>
      <c r="B17" s="229"/>
      <c r="C17" s="229"/>
      <c r="D17" s="230" t="s">
        <v>135</v>
      </c>
      <c r="E17" s="230"/>
      <c r="F17" s="230"/>
      <c r="G17" s="230"/>
      <c r="H17" s="51"/>
      <c r="I17" s="54">
        <v>1</v>
      </c>
      <c r="J17" s="228">
        <v>217798</v>
      </c>
      <c r="K17" s="228"/>
    </row>
    <row r="18" spans="1:11" ht="15">
      <c r="A18" s="226" t="s">
        <v>94</v>
      </c>
      <c r="B18" s="226"/>
      <c r="C18" s="226"/>
      <c r="D18" s="234">
        <v>217798</v>
      </c>
      <c r="E18" s="234"/>
      <c r="F18" s="234"/>
      <c r="G18" s="234"/>
      <c r="H18" s="234"/>
      <c r="I18" s="234"/>
      <c r="J18" s="234"/>
      <c r="K18" s="234"/>
    </row>
    <row r="19" spans="1:11" ht="15">
      <c r="A19" s="48" t="s">
        <v>16</v>
      </c>
      <c r="B19" s="48"/>
      <c r="C19" s="48"/>
      <c r="D19" s="222">
        <v>410580.07</v>
      </c>
      <c r="E19" s="222"/>
      <c r="F19" s="48" t="s">
        <v>9</v>
      </c>
      <c r="G19" s="48"/>
      <c r="H19" s="48"/>
      <c r="I19" s="48"/>
      <c r="J19" s="48"/>
      <c r="K19" s="48"/>
    </row>
    <row r="20" spans="1:11" ht="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 ht="15">
      <c r="A21" s="50" t="s">
        <v>17</v>
      </c>
      <c r="B21" s="48"/>
      <c r="C21" s="48"/>
      <c r="D21" s="48"/>
      <c r="E21" s="48"/>
      <c r="F21" s="48"/>
      <c r="G21" s="48"/>
      <c r="H21" s="222"/>
      <c r="I21" s="222"/>
      <c r="J21" s="48"/>
      <c r="K21" s="48"/>
    </row>
    <row r="22" spans="1:11" ht="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ht="15">
      <c r="A23" s="233" t="s">
        <v>10</v>
      </c>
      <c r="B23" s="233"/>
      <c r="C23" s="233"/>
      <c r="D23" s="233"/>
      <c r="E23" s="233"/>
      <c r="F23" s="232" t="s">
        <v>11</v>
      </c>
      <c r="G23" s="232"/>
      <c r="H23" s="232" t="s">
        <v>12</v>
      </c>
      <c r="I23" s="232"/>
      <c r="J23" s="232" t="s">
        <v>13</v>
      </c>
      <c r="K23" s="232"/>
    </row>
    <row r="24" spans="1:11" ht="15">
      <c r="A24" s="233" t="s">
        <v>14</v>
      </c>
      <c r="B24" s="233"/>
      <c r="C24" s="233"/>
      <c r="D24" s="233"/>
      <c r="E24" s="233"/>
      <c r="F24" s="225">
        <v>705945.72</v>
      </c>
      <c r="G24" s="225"/>
      <c r="H24" s="225">
        <v>677105.37</v>
      </c>
      <c r="I24" s="225"/>
      <c r="J24" s="225">
        <v>28840.35</v>
      </c>
      <c r="K24" s="225"/>
    </row>
    <row r="25" spans="1:11" ht="15">
      <c r="A25" s="233" t="s">
        <v>15</v>
      </c>
      <c r="B25" s="233"/>
      <c r="C25" s="233"/>
      <c r="D25" s="233"/>
      <c r="E25" s="233"/>
      <c r="F25" s="225">
        <v>705945.72</v>
      </c>
      <c r="G25" s="225"/>
      <c r="H25" s="225">
        <v>677105.37</v>
      </c>
      <c r="I25" s="225"/>
      <c r="J25" s="225">
        <v>28840.35</v>
      </c>
      <c r="K25" s="225"/>
    </row>
    <row r="26" spans="1:11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0" ht="32.25">
      <c r="A27" s="232" t="s">
        <v>18</v>
      </c>
      <c r="B27" s="232"/>
      <c r="C27" s="232"/>
      <c r="D27" s="232" t="s">
        <v>19</v>
      </c>
      <c r="E27" s="232"/>
      <c r="F27" s="232"/>
      <c r="G27" s="232"/>
      <c r="H27" s="232" t="s">
        <v>20</v>
      </c>
      <c r="I27" s="232"/>
      <c r="J27" s="88" t="s">
        <v>253</v>
      </c>
    </row>
    <row r="28" spans="1:10" ht="15">
      <c r="A28" s="224" t="s">
        <v>21</v>
      </c>
      <c r="B28" s="224"/>
      <c r="C28" s="224"/>
      <c r="D28" s="224"/>
      <c r="E28" s="224"/>
      <c r="F28" s="224"/>
      <c r="G28" s="52"/>
      <c r="H28" s="225">
        <v>313430.84</v>
      </c>
      <c r="I28" s="225"/>
      <c r="J28" s="86">
        <f>H28/12/4405.5</f>
        <v>5.928779177543222</v>
      </c>
    </row>
    <row r="29" spans="1:10" ht="15">
      <c r="A29" s="224" t="s">
        <v>22</v>
      </c>
      <c r="B29" s="224"/>
      <c r="C29" s="224"/>
      <c r="D29" s="224"/>
      <c r="E29" s="224"/>
      <c r="F29" s="224"/>
      <c r="G29" s="52"/>
      <c r="H29" s="225">
        <v>51077.19</v>
      </c>
      <c r="I29" s="225"/>
      <c r="J29" s="86">
        <f aca="true" t="shared" si="0" ref="J29:J87">H29/12/4405.5</f>
        <v>0.9661633185790489</v>
      </c>
    </row>
    <row r="30" spans="1:10" ht="24.75" customHeight="1">
      <c r="A30" s="229"/>
      <c r="B30" s="229"/>
      <c r="C30" s="229"/>
      <c r="D30" s="230" t="s">
        <v>23</v>
      </c>
      <c r="E30" s="230"/>
      <c r="F30" s="230"/>
      <c r="G30" s="230"/>
      <c r="H30" s="225">
        <v>24818.8</v>
      </c>
      <c r="I30" s="225"/>
      <c r="J30" s="86">
        <f t="shared" si="0"/>
        <v>0.46946619755608515</v>
      </c>
    </row>
    <row r="31" spans="1:10" ht="40.5" customHeight="1">
      <c r="A31" s="229"/>
      <c r="B31" s="229"/>
      <c r="C31" s="229"/>
      <c r="D31" s="230" t="s">
        <v>256</v>
      </c>
      <c r="E31" s="230"/>
      <c r="F31" s="230"/>
      <c r="G31" s="230"/>
      <c r="H31" s="225">
        <v>13909.24</v>
      </c>
      <c r="I31" s="225"/>
      <c r="J31" s="86">
        <f t="shared" si="0"/>
        <v>0.263103696137404</v>
      </c>
    </row>
    <row r="32" spans="1:10" ht="15">
      <c r="A32" s="229"/>
      <c r="B32" s="229"/>
      <c r="C32" s="229"/>
      <c r="D32" s="230" t="s">
        <v>24</v>
      </c>
      <c r="E32" s="230"/>
      <c r="F32" s="230"/>
      <c r="G32" s="230"/>
      <c r="H32" s="225">
        <v>12349.15</v>
      </c>
      <c r="I32" s="225"/>
      <c r="J32" s="86">
        <f t="shared" si="0"/>
        <v>0.2335934248855597</v>
      </c>
    </row>
    <row r="33" spans="1:10" ht="15">
      <c r="A33" s="224" t="s">
        <v>25</v>
      </c>
      <c r="B33" s="224"/>
      <c r="C33" s="224"/>
      <c r="D33" s="224"/>
      <c r="E33" s="224"/>
      <c r="F33" s="224"/>
      <c r="G33" s="52"/>
      <c r="H33" s="225">
        <v>7632.13</v>
      </c>
      <c r="I33" s="225"/>
      <c r="J33" s="86">
        <f t="shared" si="0"/>
        <v>0.14436745734498543</v>
      </c>
    </row>
    <row r="34" spans="1:10" ht="24.75" customHeight="1">
      <c r="A34" s="229"/>
      <c r="B34" s="229"/>
      <c r="C34" s="229"/>
      <c r="D34" s="230" t="s">
        <v>26</v>
      </c>
      <c r="E34" s="230"/>
      <c r="F34" s="230"/>
      <c r="G34" s="230"/>
      <c r="H34" s="225">
        <v>82.63</v>
      </c>
      <c r="I34" s="225"/>
      <c r="J34" s="86">
        <f t="shared" si="0"/>
        <v>0.0015630083607611697</v>
      </c>
    </row>
    <row r="35" spans="1:10" ht="24.75" customHeight="1">
      <c r="A35" s="229"/>
      <c r="B35" s="229"/>
      <c r="C35" s="229"/>
      <c r="D35" s="230" t="s">
        <v>27</v>
      </c>
      <c r="E35" s="230"/>
      <c r="F35" s="230"/>
      <c r="G35" s="230"/>
      <c r="H35" s="231">
        <v>2258.7</v>
      </c>
      <c r="I35" s="231"/>
      <c r="J35" s="86">
        <f t="shared" si="0"/>
        <v>0.042725002837362386</v>
      </c>
    </row>
    <row r="36" spans="1:10" ht="15">
      <c r="A36" s="229"/>
      <c r="B36" s="229"/>
      <c r="C36" s="229"/>
      <c r="D36" s="230" t="s">
        <v>28</v>
      </c>
      <c r="E36" s="230"/>
      <c r="F36" s="230"/>
      <c r="G36" s="230"/>
      <c r="H36" s="231">
        <v>5290.8</v>
      </c>
      <c r="I36" s="231"/>
      <c r="J36" s="86">
        <f t="shared" si="0"/>
        <v>0.10007944614686189</v>
      </c>
    </row>
    <row r="37" spans="1:10" ht="15">
      <c r="A37" s="224" t="s">
        <v>29</v>
      </c>
      <c r="B37" s="224"/>
      <c r="C37" s="224"/>
      <c r="D37" s="224"/>
      <c r="E37" s="224"/>
      <c r="F37" s="224"/>
      <c r="G37" s="52"/>
      <c r="H37" s="225">
        <v>60418.75</v>
      </c>
      <c r="I37" s="225"/>
      <c r="J37" s="86">
        <f t="shared" si="0"/>
        <v>1.1428659251692959</v>
      </c>
    </row>
    <row r="38" spans="1:10" ht="24.75" customHeight="1">
      <c r="A38" s="229"/>
      <c r="B38" s="229"/>
      <c r="C38" s="229"/>
      <c r="D38" s="230" t="s">
        <v>30</v>
      </c>
      <c r="E38" s="230"/>
      <c r="F38" s="230"/>
      <c r="G38" s="230"/>
      <c r="H38" s="225">
        <v>14966.56</v>
      </c>
      <c r="I38" s="225"/>
      <c r="J38" s="86">
        <f t="shared" si="0"/>
        <v>0.283103696137404</v>
      </c>
    </row>
    <row r="39" spans="1:10" ht="24.75" customHeight="1">
      <c r="A39" s="229"/>
      <c r="B39" s="229"/>
      <c r="C39" s="229"/>
      <c r="D39" s="230" t="s">
        <v>31</v>
      </c>
      <c r="E39" s="230"/>
      <c r="F39" s="230"/>
      <c r="G39" s="230"/>
      <c r="H39" s="225">
        <v>7953.37</v>
      </c>
      <c r="I39" s="225"/>
      <c r="J39" s="86">
        <f t="shared" si="0"/>
        <v>0.15044395263496388</v>
      </c>
    </row>
    <row r="40" spans="1:10" ht="24.75" customHeight="1">
      <c r="A40" s="229"/>
      <c r="B40" s="229"/>
      <c r="C40" s="229"/>
      <c r="D40" s="230" t="s">
        <v>32</v>
      </c>
      <c r="E40" s="230"/>
      <c r="F40" s="230"/>
      <c r="G40" s="230"/>
      <c r="H40" s="225">
        <v>5534.44</v>
      </c>
      <c r="I40" s="225"/>
      <c r="J40" s="86">
        <f t="shared" si="0"/>
        <v>0.10468807929482087</v>
      </c>
    </row>
    <row r="41" spans="1:10" ht="15">
      <c r="A41" s="229"/>
      <c r="B41" s="229"/>
      <c r="C41" s="229"/>
      <c r="D41" s="230" t="s">
        <v>33</v>
      </c>
      <c r="E41" s="230"/>
      <c r="F41" s="230"/>
      <c r="G41" s="230"/>
      <c r="H41" s="225">
        <v>9490.06</v>
      </c>
      <c r="I41" s="225"/>
      <c r="J41" s="86">
        <f t="shared" si="0"/>
        <v>0.17951159535429195</v>
      </c>
    </row>
    <row r="42" spans="1:10" ht="24.75" customHeight="1">
      <c r="A42" s="229"/>
      <c r="B42" s="229"/>
      <c r="C42" s="229"/>
      <c r="D42" s="230" t="s">
        <v>254</v>
      </c>
      <c r="E42" s="230"/>
      <c r="F42" s="230"/>
      <c r="G42" s="230"/>
      <c r="H42" s="225">
        <v>9220.68</v>
      </c>
      <c r="I42" s="225"/>
      <c r="J42" s="86">
        <f t="shared" si="0"/>
        <v>0.1744160708205652</v>
      </c>
    </row>
    <row r="43" spans="1:10" ht="24.75" customHeight="1">
      <c r="A43" s="229"/>
      <c r="B43" s="229"/>
      <c r="C43" s="229"/>
      <c r="D43" s="230" t="s">
        <v>35</v>
      </c>
      <c r="E43" s="230"/>
      <c r="F43" s="230"/>
      <c r="G43" s="230"/>
      <c r="H43" s="225">
        <v>13253.64</v>
      </c>
      <c r="I43" s="225"/>
      <c r="J43" s="86">
        <f t="shared" si="0"/>
        <v>0.25070253092725003</v>
      </c>
    </row>
    <row r="44" spans="1:10" ht="15">
      <c r="A44" s="224" t="s">
        <v>211</v>
      </c>
      <c r="B44" s="224"/>
      <c r="C44" s="224"/>
      <c r="D44" s="224"/>
      <c r="E44" s="224"/>
      <c r="F44" s="224"/>
      <c r="G44" s="52"/>
      <c r="H44" s="228">
        <v>10424</v>
      </c>
      <c r="I44" s="228"/>
      <c r="J44" s="86">
        <f t="shared" si="0"/>
        <v>0.19717777021147806</v>
      </c>
    </row>
    <row r="45" spans="1:10" ht="15">
      <c r="A45" s="229"/>
      <c r="B45" s="229"/>
      <c r="C45" s="229"/>
      <c r="D45" s="230" t="s">
        <v>212</v>
      </c>
      <c r="E45" s="230"/>
      <c r="F45" s="230"/>
      <c r="G45" s="230"/>
      <c r="H45" s="228">
        <v>10424</v>
      </c>
      <c r="I45" s="228"/>
      <c r="J45" s="86">
        <f t="shared" si="0"/>
        <v>0.19717777021147806</v>
      </c>
    </row>
    <row r="46" spans="1:10" ht="15">
      <c r="A46" s="224" t="s">
        <v>36</v>
      </c>
      <c r="B46" s="224"/>
      <c r="C46" s="224"/>
      <c r="D46" s="224"/>
      <c r="E46" s="224"/>
      <c r="F46" s="224"/>
      <c r="G46" s="52"/>
      <c r="H46" s="225">
        <v>12316.84</v>
      </c>
      <c r="I46" s="225"/>
      <c r="J46" s="86">
        <f t="shared" si="0"/>
        <v>0.23298225702720088</v>
      </c>
    </row>
    <row r="47" spans="1:10" ht="15">
      <c r="A47" s="229"/>
      <c r="B47" s="229"/>
      <c r="C47" s="229"/>
      <c r="D47" s="230" t="s">
        <v>37</v>
      </c>
      <c r="E47" s="230"/>
      <c r="F47" s="230"/>
      <c r="G47" s="230"/>
      <c r="H47" s="225">
        <v>12316.84</v>
      </c>
      <c r="I47" s="225"/>
      <c r="J47" s="86">
        <f t="shared" si="0"/>
        <v>0.23298225702720088</v>
      </c>
    </row>
    <row r="48" spans="1:10" ht="15">
      <c r="A48" s="224" t="s">
        <v>97</v>
      </c>
      <c r="B48" s="224"/>
      <c r="C48" s="224"/>
      <c r="D48" s="224"/>
      <c r="E48" s="224"/>
      <c r="F48" s="224"/>
      <c r="G48" s="52"/>
      <c r="H48" s="225">
        <v>171561.93</v>
      </c>
      <c r="I48" s="225"/>
      <c r="J48" s="86">
        <f t="shared" si="0"/>
        <v>3.245222449211213</v>
      </c>
    </row>
    <row r="49" spans="1:10" ht="15">
      <c r="A49" s="229"/>
      <c r="B49" s="229"/>
      <c r="C49" s="229"/>
      <c r="D49" s="230" t="s">
        <v>39</v>
      </c>
      <c r="E49" s="230"/>
      <c r="F49" s="230"/>
      <c r="G49" s="230"/>
      <c r="H49" s="225">
        <v>7677.27</v>
      </c>
      <c r="I49" s="225"/>
      <c r="J49" s="86">
        <f t="shared" si="0"/>
        <v>0.1452213142662581</v>
      </c>
    </row>
    <row r="50" spans="1:10" ht="15">
      <c r="A50" s="229"/>
      <c r="B50" s="229"/>
      <c r="C50" s="229"/>
      <c r="D50" s="230" t="s">
        <v>38</v>
      </c>
      <c r="E50" s="230"/>
      <c r="F50" s="230"/>
      <c r="G50" s="230"/>
      <c r="H50" s="225">
        <v>163884.66</v>
      </c>
      <c r="I50" s="225"/>
      <c r="J50" s="86">
        <f t="shared" si="0"/>
        <v>3.1000011349449554</v>
      </c>
    </row>
    <row r="51" spans="1:10" ht="15">
      <c r="A51" s="224" t="s">
        <v>40</v>
      </c>
      <c r="B51" s="224"/>
      <c r="C51" s="224"/>
      <c r="D51" s="224"/>
      <c r="E51" s="224"/>
      <c r="F51" s="224"/>
      <c r="G51" s="52"/>
      <c r="H51" s="228">
        <v>28518</v>
      </c>
      <c r="I51" s="228"/>
      <c r="J51" s="86">
        <f t="shared" si="0"/>
        <v>0.5394393371921462</v>
      </c>
    </row>
    <row r="52" spans="1:10" ht="15">
      <c r="A52" s="224" t="s">
        <v>75</v>
      </c>
      <c r="B52" s="224"/>
      <c r="C52" s="224"/>
      <c r="D52" s="224"/>
      <c r="E52" s="224"/>
      <c r="F52" s="224"/>
      <c r="G52" s="52"/>
      <c r="H52" s="225">
        <v>3947.14</v>
      </c>
      <c r="I52" s="225"/>
      <c r="J52" s="86">
        <f t="shared" si="0"/>
        <v>0.07466311050580714</v>
      </c>
    </row>
    <row r="53" spans="1:10" ht="15">
      <c r="A53" s="224" t="s">
        <v>41</v>
      </c>
      <c r="B53" s="224"/>
      <c r="C53" s="224"/>
      <c r="D53" s="224"/>
      <c r="E53" s="224"/>
      <c r="F53" s="224"/>
      <c r="G53" s="52"/>
      <c r="H53" s="225">
        <v>7800.86</v>
      </c>
      <c r="I53" s="225"/>
      <c r="J53" s="86">
        <f t="shared" si="0"/>
        <v>0.14755911171641506</v>
      </c>
    </row>
    <row r="54" spans="1:10" ht="15">
      <c r="A54" s="229"/>
      <c r="B54" s="229"/>
      <c r="C54" s="229"/>
      <c r="D54" s="230" t="s">
        <v>142</v>
      </c>
      <c r="E54" s="230"/>
      <c r="F54" s="230"/>
      <c r="G54" s="230"/>
      <c r="H54" s="225">
        <v>3150.65</v>
      </c>
      <c r="I54" s="225"/>
      <c r="J54" s="86">
        <f t="shared" si="0"/>
        <v>0.05959690538342224</v>
      </c>
    </row>
    <row r="55" spans="1:10" ht="15">
      <c r="A55" s="229"/>
      <c r="B55" s="229"/>
      <c r="C55" s="229"/>
      <c r="D55" s="230" t="s">
        <v>42</v>
      </c>
      <c r="E55" s="230"/>
      <c r="F55" s="230"/>
      <c r="G55" s="230"/>
      <c r="H55" s="225">
        <v>3698.69</v>
      </c>
      <c r="I55" s="225"/>
      <c r="J55" s="86">
        <f t="shared" si="0"/>
        <v>0.06996349260394205</v>
      </c>
    </row>
    <row r="56" spans="1:10" ht="15">
      <c r="A56" s="229"/>
      <c r="B56" s="229"/>
      <c r="C56" s="229"/>
      <c r="D56" s="230" t="s">
        <v>43</v>
      </c>
      <c r="E56" s="230"/>
      <c r="F56" s="230"/>
      <c r="G56" s="230"/>
      <c r="H56" s="225">
        <v>951.52</v>
      </c>
      <c r="I56" s="225"/>
      <c r="J56" s="86">
        <f t="shared" si="0"/>
        <v>0.01799871372905081</v>
      </c>
    </row>
    <row r="57" spans="1:10" ht="24.75" customHeight="1">
      <c r="A57" s="224" t="s">
        <v>110</v>
      </c>
      <c r="B57" s="224"/>
      <c r="C57" s="224"/>
      <c r="D57" s="224"/>
      <c r="E57" s="224"/>
      <c r="F57" s="224"/>
      <c r="G57" s="52"/>
      <c r="H57" s="228">
        <v>16770</v>
      </c>
      <c r="I57" s="228"/>
      <c r="J57" s="86">
        <f t="shared" si="0"/>
        <v>0.31721711496992394</v>
      </c>
    </row>
    <row r="58" spans="1:10" ht="15">
      <c r="A58" s="224" t="s">
        <v>98</v>
      </c>
      <c r="B58" s="224"/>
      <c r="C58" s="224"/>
      <c r="D58" s="224"/>
      <c r="E58" s="224"/>
      <c r="F58" s="224"/>
      <c r="G58" s="52"/>
      <c r="H58" s="231">
        <v>73862.9</v>
      </c>
      <c r="I58" s="231"/>
      <c r="J58" s="86">
        <f t="shared" si="0"/>
        <v>1.397172095486702</v>
      </c>
    </row>
    <row r="59" spans="1:10" ht="15">
      <c r="A59" s="224" t="s">
        <v>85</v>
      </c>
      <c r="B59" s="224"/>
      <c r="C59" s="224"/>
      <c r="D59" s="224"/>
      <c r="E59" s="224"/>
      <c r="F59" s="224"/>
      <c r="G59" s="52"/>
      <c r="H59" s="225">
        <v>11434.56</v>
      </c>
      <c r="I59" s="225"/>
      <c r="J59" s="86">
        <f t="shared" si="0"/>
        <v>0.21629326977641583</v>
      </c>
    </row>
    <row r="60" spans="1:10" ht="24.75" customHeight="1">
      <c r="A60" s="224" t="s">
        <v>86</v>
      </c>
      <c r="B60" s="224"/>
      <c r="C60" s="224"/>
      <c r="D60" s="224"/>
      <c r="E60" s="224"/>
      <c r="F60" s="224"/>
      <c r="G60" s="52"/>
      <c r="H60" s="225">
        <v>4652.08</v>
      </c>
      <c r="I60" s="225"/>
      <c r="J60" s="86">
        <f t="shared" si="0"/>
        <v>0.08799757878409564</v>
      </c>
    </row>
    <row r="61" spans="1:10" ht="15">
      <c r="A61" s="229"/>
      <c r="B61" s="229"/>
      <c r="C61" s="229"/>
      <c r="D61" s="230" t="s">
        <v>64</v>
      </c>
      <c r="E61" s="230"/>
      <c r="F61" s="230"/>
      <c r="G61" s="230"/>
      <c r="H61" s="225">
        <v>2049.18</v>
      </c>
      <c r="I61" s="225"/>
      <c r="J61" s="86">
        <f t="shared" si="0"/>
        <v>0.03876177505390988</v>
      </c>
    </row>
    <row r="62" spans="1:10" ht="15">
      <c r="A62" s="229"/>
      <c r="B62" s="229"/>
      <c r="C62" s="229"/>
      <c r="D62" s="230" t="s">
        <v>65</v>
      </c>
      <c r="E62" s="230"/>
      <c r="F62" s="230"/>
      <c r="G62" s="230"/>
      <c r="H62" s="225">
        <v>1320.19</v>
      </c>
      <c r="I62" s="225"/>
      <c r="J62" s="86">
        <f t="shared" si="0"/>
        <v>0.02497238300609087</v>
      </c>
    </row>
    <row r="63" spans="1:10" ht="15">
      <c r="A63" s="229"/>
      <c r="B63" s="229"/>
      <c r="C63" s="229"/>
      <c r="D63" s="230" t="s">
        <v>87</v>
      </c>
      <c r="E63" s="230"/>
      <c r="F63" s="230"/>
      <c r="G63" s="230"/>
      <c r="H63" s="225">
        <v>1282.71</v>
      </c>
      <c r="I63" s="225"/>
      <c r="J63" s="86">
        <f t="shared" si="0"/>
        <v>0.024263420724094882</v>
      </c>
    </row>
    <row r="64" spans="1:10" ht="15">
      <c r="A64" s="224" t="s">
        <v>48</v>
      </c>
      <c r="B64" s="224"/>
      <c r="C64" s="224"/>
      <c r="D64" s="224"/>
      <c r="E64" s="224"/>
      <c r="F64" s="224"/>
      <c r="G64" s="89" t="s">
        <v>152</v>
      </c>
      <c r="H64" s="225">
        <v>6782.48</v>
      </c>
      <c r="I64" s="225"/>
      <c r="J64" s="86">
        <f t="shared" si="0"/>
        <v>0.1282956909923202</v>
      </c>
    </row>
    <row r="65" spans="1:10" ht="24.75" customHeight="1">
      <c r="A65" s="224" t="s">
        <v>99</v>
      </c>
      <c r="B65" s="224"/>
      <c r="C65" s="224"/>
      <c r="D65" s="224"/>
      <c r="E65" s="224"/>
      <c r="F65" s="224"/>
      <c r="G65" s="52"/>
      <c r="H65" s="228">
        <v>75468</v>
      </c>
      <c r="I65" s="228"/>
      <c r="J65" s="86">
        <f t="shared" si="0"/>
        <v>1.4275337646124162</v>
      </c>
    </row>
    <row r="66" spans="1:10" ht="15">
      <c r="A66" s="229"/>
      <c r="B66" s="229"/>
      <c r="C66" s="229"/>
      <c r="D66" s="230" t="s">
        <v>112</v>
      </c>
      <c r="E66" s="230"/>
      <c r="F66" s="230"/>
      <c r="G66" s="230"/>
      <c r="H66" s="228">
        <v>1870</v>
      </c>
      <c r="I66" s="228"/>
      <c r="J66" s="86">
        <f t="shared" si="0"/>
        <v>0.03537245110278819</v>
      </c>
    </row>
    <row r="67" spans="1:10" ht="24.75" customHeight="1">
      <c r="A67" s="229"/>
      <c r="B67" s="229"/>
      <c r="C67" s="229"/>
      <c r="D67" s="230" t="s">
        <v>213</v>
      </c>
      <c r="E67" s="230"/>
      <c r="F67" s="230"/>
      <c r="G67" s="230"/>
      <c r="H67" s="228">
        <v>2570</v>
      </c>
      <c r="I67" s="228"/>
      <c r="J67" s="86">
        <f t="shared" si="0"/>
        <v>0.04861347557976771</v>
      </c>
    </row>
    <row r="68" spans="1:10" ht="15">
      <c r="A68" s="229"/>
      <c r="B68" s="229"/>
      <c r="C68" s="229"/>
      <c r="D68" s="230" t="s">
        <v>53</v>
      </c>
      <c r="E68" s="230"/>
      <c r="F68" s="230"/>
      <c r="G68" s="230"/>
      <c r="H68" s="228">
        <v>1310</v>
      </c>
      <c r="I68" s="228"/>
      <c r="J68" s="86">
        <f t="shared" si="0"/>
        <v>0.024779631521204555</v>
      </c>
    </row>
    <row r="69" spans="1:10" ht="15">
      <c r="A69" s="229"/>
      <c r="B69" s="229"/>
      <c r="C69" s="229"/>
      <c r="D69" s="230" t="s">
        <v>113</v>
      </c>
      <c r="E69" s="230"/>
      <c r="F69" s="230"/>
      <c r="G69" s="230"/>
      <c r="H69" s="228">
        <v>2992</v>
      </c>
      <c r="I69" s="228"/>
      <c r="J69" s="86">
        <f t="shared" si="0"/>
        <v>0.05659592176446109</v>
      </c>
    </row>
    <row r="70" spans="1:10" ht="15">
      <c r="A70" s="229"/>
      <c r="B70" s="229"/>
      <c r="C70" s="229"/>
      <c r="D70" s="230" t="s">
        <v>55</v>
      </c>
      <c r="E70" s="230"/>
      <c r="F70" s="230"/>
      <c r="G70" s="230"/>
      <c r="H70" s="228">
        <v>1326</v>
      </c>
      <c r="I70" s="228"/>
      <c r="J70" s="86">
        <f t="shared" si="0"/>
        <v>0.025082283509249802</v>
      </c>
    </row>
    <row r="71" spans="1:10" ht="24.75" customHeight="1">
      <c r="A71" s="229"/>
      <c r="B71" s="229"/>
      <c r="C71" s="229"/>
      <c r="D71" s="230" t="s">
        <v>56</v>
      </c>
      <c r="E71" s="230"/>
      <c r="F71" s="230"/>
      <c r="G71" s="230"/>
      <c r="H71" s="228">
        <v>65400</v>
      </c>
      <c r="I71" s="228"/>
      <c r="J71" s="86">
        <f t="shared" si="0"/>
        <v>1.237090001134945</v>
      </c>
    </row>
    <row r="72" spans="1:10" ht="24.75" customHeight="1">
      <c r="A72" s="224" t="s">
        <v>100</v>
      </c>
      <c r="B72" s="224"/>
      <c r="C72" s="224"/>
      <c r="D72" s="224"/>
      <c r="E72" s="224"/>
      <c r="F72" s="224"/>
      <c r="G72" s="52"/>
      <c r="H72" s="225">
        <v>4182.05</v>
      </c>
      <c r="I72" s="225"/>
      <c r="J72" s="86">
        <f t="shared" si="0"/>
        <v>0.07910660916278894</v>
      </c>
    </row>
    <row r="73" spans="1:10" ht="15">
      <c r="A73" s="229"/>
      <c r="B73" s="229"/>
      <c r="C73" s="229"/>
      <c r="D73" s="230" t="s">
        <v>214</v>
      </c>
      <c r="E73" s="230"/>
      <c r="F73" s="230"/>
      <c r="G73" s="230"/>
      <c r="H73" s="225">
        <v>734.64</v>
      </c>
      <c r="I73" s="225"/>
      <c r="J73" s="86">
        <f t="shared" si="0"/>
        <v>0.013896266031097492</v>
      </c>
    </row>
    <row r="74" spans="1:10" ht="15">
      <c r="A74" s="229"/>
      <c r="B74" s="229"/>
      <c r="C74" s="229"/>
      <c r="D74" s="230" t="s">
        <v>114</v>
      </c>
      <c r="E74" s="230"/>
      <c r="F74" s="230"/>
      <c r="G74" s="230"/>
      <c r="H74" s="225">
        <v>2693.41</v>
      </c>
      <c r="I74" s="225"/>
      <c r="J74" s="86">
        <f t="shared" si="0"/>
        <v>0.050947868195059205</v>
      </c>
    </row>
    <row r="75" spans="1:10" ht="15">
      <c r="A75" s="229"/>
      <c r="B75" s="229"/>
      <c r="C75" s="229"/>
      <c r="D75" s="230" t="s">
        <v>62</v>
      </c>
      <c r="E75" s="230"/>
      <c r="F75" s="230"/>
      <c r="G75" s="230"/>
      <c r="H75" s="228">
        <v>754</v>
      </c>
      <c r="I75" s="228"/>
      <c r="J75" s="86">
        <f t="shared" si="0"/>
        <v>0.014262474936632241</v>
      </c>
    </row>
    <row r="76" spans="1:10" ht="24.75" customHeight="1">
      <c r="A76" s="224" t="s">
        <v>88</v>
      </c>
      <c r="B76" s="224"/>
      <c r="C76" s="224"/>
      <c r="D76" s="224"/>
      <c r="E76" s="224"/>
      <c r="F76" s="224"/>
      <c r="G76" s="52"/>
      <c r="H76" s="225">
        <v>6017.86</v>
      </c>
      <c r="I76" s="225"/>
      <c r="J76" s="86">
        <f t="shared" si="0"/>
        <v>0.11383233079862293</v>
      </c>
    </row>
    <row r="77" spans="1:10" ht="24.75" customHeight="1">
      <c r="A77" s="224" t="s">
        <v>101</v>
      </c>
      <c r="B77" s="224"/>
      <c r="C77" s="224"/>
      <c r="D77" s="224"/>
      <c r="E77" s="224"/>
      <c r="F77" s="224"/>
      <c r="G77" s="52"/>
      <c r="H77" s="225">
        <v>12219.41</v>
      </c>
      <c r="I77" s="225"/>
      <c r="J77" s="86">
        <f t="shared" si="0"/>
        <v>0.23113929557749782</v>
      </c>
    </row>
    <row r="78" spans="1:10" ht="24.75" customHeight="1">
      <c r="A78" s="229"/>
      <c r="B78" s="229"/>
      <c r="C78" s="229"/>
      <c r="D78" s="230" t="s">
        <v>77</v>
      </c>
      <c r="E78" s="230"/>
      <c r="F78" s="230"/>
      <c r="G78" s="230"/>
      <c r="H78" s="225">
        <v>2604.23</v>
      </c>
      <c r="I78" s="225"/>
      <c r="J78" s="86">
        <f t="shared" si="0"/>
        <v>0.049260961676692014</v>
      </c>
    </row>
    <row r="79" spans="1:10" ht="24.75" customHeight="1">
      <c r="A79" s="229"/>
      <c r="B79" s="229"/>
      <c r="C79" s="229"/>
      <c r="D79" s="230" t="s">
        <v>215</v>
      </c>
      <c r="E79" s="230"/>
      <c r="F79" s="230"/>
      <c r="G79" s="230"/>
      <c r="H79" s="225">
        <v>785.32</v>
      </c>
      <c r="I79" s="225"/>
      <c r="J79" s="86">
        <f t="shared" si="0"/>
        <v>0.014854916203230812</v>
      </c>
    </row>
    <row r="80" spans="1:10" ht="15">
      <c r="A80" s="229"/>
      <c r="B80" s="229"/>
      <c r="C80" s="229"/>
      <c r="D80" s="230" t="s">
        <v>152</v>
      </c>
      <c r="E80" s="230"/>
      <c r="F80" s="230"/>
      <c r="G80" s="230"/>
      <c r="H80" s="225">
        <v>3566.15</v>
      </c>
      <c r="I80" s="225"/>
      <c r="J80" s="86">
        <f t="shared" si="0"/>
        <v>0.06745639919797224</v>
      </c>
    </row>
    <row r="81" spans="1:10" ht="24.75" customHeight="1">
      <c r="A81" s="229"/>
      <c r="B81" s="229"/>
      <c r="C81" s="229"/>
      <c r="D81" s="230" t="s">
        <v>194</v>
      </c>
      <c r="E81" s="230"/>
      <c r="F81" s="230"/>
      <c r="G81" s="230"/>
      <c r="H81" s="225">
        <v>2230.39</v>
      </c>
      <c r="I81" s="225"/>
      <c r="J81" s="86">
        <f t="shared" si="0"/>
        <v>0.042189497976014824</v>
      </c>
    </row>
    <row r="82" spans="1:10" ht="15">
      <c r="A82" s="229"/>
      <c r="B82" s="229"/>
      <c r="C82" s="229"/>
      <c r="D82" s="230" t="s">
        <v>169</v>
      </c>
      <c r="E82" s="230"/>
      <c r="F82" s="230"/>
      <c r="G82" s="230"/>
      <c r="H82" s="231">
        <v>2206.1</v>
      </c>
      <c r="I82" s="231"/>
      <c r="J82" s="86">
        <f t="shared" si="0"/>
        <v>0.04173003442666364</v>
      </c>
    </row>
    <row r="83" spans="1:10" ht="15">
      <c r="A83" s="229"/>
      <c r="B83" s="229"/>
      <c r="C83" s="229"/>
      <c r="D83" s="230" t="s">
        <v>216</v>
      </c>
      <c r="E83" s="230"/>
      <c r="F83" s="230"/>
      <c r="G83" s="230"/>
      <c r="H83" s="225">
        <v>827.22</v>
      </c>
      <c r="I83" s="225"/>
      <c r="J83" s="86">
        <f t="shared" si="0"/>
        <v>0.0156474860969243</v>
      </c>
    </row>
    <row r="84" spans="1:10" ht="24.75" customHeight="1">
      <c r="A84" s="224" t="s">
        <v>102</v>
      </c>
      <c r="B84" s="224"/>
      <c r="C84" s="224"/>
      <c r="D84" s="224"/>
      <c r="E84" s="224"/>
      <c r="F84" s="224"/>
      <c r="G84" s="52"/>
      <c r="H84" s="228">
        <v>18456</v>
      </c>
      <c r="I84" s="228"/>
      <c r="J84" s="86">
        <f t="shared" si="0"/>
        <v>0.34910906821019183</v>
      </c>
    </row>
    <row r="85" spans="1:10" ht="15">
      <c r="A85" s="229"/>
      <c r="B85" s="229"/>
      <c r="C85" s="229"/>
      <c r="D85" s="230" t="s">
        <v>67</v>
      </c>
      <c r="E85" s="230"/>
      <c r="F85" s="230"/>
      <c r="G85" s="230"/>
      <c r="H85" s="228">
        <v>18456</v>
      </c>
      <c r="I85" s="228"/>
      <c r="J85" s="86">
        <f t="shared" si="0"/>
        <v>0.34910906821019183</v>
      </c>
    </row>
    <row r="86" spans="1:10" ht="15">
      <c r="A86" s="224" t="s">
        <v>104</v>
      </c>
      <c r="B86" s="224"/>
      <c r="C86" s="224"/>
      <c r="D86" s="224"/>
      <c r="E86" s="224"/>
      <c r="F86" s="224"/>
      <c r="G86" s="52"/>
      <c r="H86" s="231">
        <v>36098.9</v>
      </c>
      <c r="I86" s="231"/>
      <c r="J86" s="86">
        <f t="shared" si="0"/>
        <v>0.6828377407029093</v>
      </c>
    </row>
    <row r="87" spans="1:10" ht="15">
      <c r="A87" s="224" t="s">
        <v>217</v>
      </c>
      <c r="B87" s="224"/>
      <c r="C87" s="224"/>
      <c r="D87" s="224"/>
      <c r="E87" s="224"/>
      <c r="F87" s="224"/>
      <c r="G87" s="52"/>
      <c r="H87" s="228">
        <v>35000</v>
      </c>
      <c r="I87" s="228"/>
      <c r="J87" s="86">
        <f t="shared" si="0"/>
        <v>0.6620512238489766</v>
      </c>
    </row>
    <row r="88" spans="1:10" ht="15">
      <c r="A88" s="224" t="s">
        <v>45</v>
      </c>
      <c r="B88" s="224"/>
      <c r="C88" s="224"/>
      <c r="D88" s="224"/>
      <c r="E88" s="224"/>
      <c r="F88" s="224"/>
      <c r="G88" s="52"/>
      <c r="H88" s="228">
        <v>1098.9</v>
      </c>
      <c r="I88" s="228"/>
      <c r="J88" s="86">
        <f aca="true" t="shared" si="1" ref="J88:J96">H88/12/4405.5</f>
        <v>0.020786516853932586</v>
      </c>
    </row>
    <row r="89" spans="1:10" ht="24.75" customHeight="1">
      <c r="A89" s="229"/>
      <c r="B89" s="229"/>
      <c r="C89" s="229"/>
      <c r="D89" s="230" t="s">
        <v>218</v>
      </c>
      <c r="E89" s="230"/>
      <c r="F89" s="230"/>
      <c r="G89" s="230"/>
      <c r="H89" s="228">
        <v>1098.9</v>
      </c>
      <c r="I89" s="228"/>
      <c r="J89" s="86">
        <f t="shared" si="1"/>
        <v>0.020786516853932586</v>
      </c>
    </row>
    <row r="90" spans="1:10" ht="15">
      <c r="A90" s="224" t="s">
        <v>70</v>
      </c>
      <c r="B90" s="224"/>
      <c r="C90" s="224"/>
      <c r="D90" s="224"/>
      <c r="E90" s="224"/>
      <c r="F90" s="224"/>
      <c r="G90" s="52"/>
      <c r="H90" s="225">
        <v>70079.21</v>
      </c>
      <c r="I90" s="225"/>
      <c r="J90" s="86">
        <f t="shared" si="1"/>
        <v>1.32560076419627</v>
      </c>
    </row>
    <row r="91" spans="1:10" ht="15">
      <c r="A91" s="224" t="s">
        <v>71</v>
      </c>
      <c r="B91" s="224"/>
      <c r="C91" s="224"/>
      <c r="D91" s="224"/>
      <c r="E91" s="224"/>
      <c r="F91" s="224"/>
      <c r="G91" s="52"/>
      <c r="H91" s="225">
        <v>31119.38</v>
      </c>
      <c r="I91" s="225"/>
      <c r="J91" s="86">
        <f t="shared" si="1"/>
        <v>0.5886463889834677</v>
      </c>
    </row>
    <row r="92" spans="1:10" ht="15">
      <c r="A92" s="224" t="s">
        <v>72</v>
      </c>
      <c r="B92" s="224"/>
      <c r="C92" s="224"/>
      <c r="D92" s="224"/>
      <c r="E92" s="224"/>
      <c r="F92" s="224"/>
      <c r="G92" s="52"/>
      <c r="H92" s="225">
        <v>38959.83</v>
      </c>
      <c r="I92" s="225"/>
      <c r="J92" s="86">
        <f t="shared" si="1"/>
        <v>0.7369543752128022</v>
      </c>
    </row>
    <row r="93" spans="1:10" ht="45" customHeight="1">
      <c r="A93" s="224" t="s">
        <v>73</v>
      </c>
      <c r="B93" s="224"/>
      <c r="C93" s="224"/>
      <c r="D93" s="224"/>
      <c r="E93" s="224"/>
      <c r="F93" s="224"/>
      <c r="G93" s="52"/>
      <c r="H93" s="225">
        <v>168747.24</v>
      </c>
      <c r="I93" s="225"/>
      <c r="J93" s="86">
        <f t="shared" si="1"/>
        <v>3.1919804789467707</v>
      </c>
    </row>
    <row r="94" spans="1:10" ht="15">
      <c r="A94" s="224" t="s">
        <v>93</v>
      </c>
      <c r="B94" s="224"/>
      <c r="C94" s="224"/>
      <c r="D94" s="224"/>
      <c r="E94" s="224"/>
      <c r="F94" s="224"/>
      <c r="G94" s="52"/>
      <c r="H94" s="225">
        <v>84899.65</v>
      </c>
      <c r="I94" s="225"/>
      <c r="J94" s="86">
        <f t="shared" si="1"/>
        <v>1.6059404910528505</v>
      </c>
    </row>
    <row r="95" spans="1:10" ht="15">
      <c r="A95" s="224" t="s">
        <v>92</v>
      </c>
      <c r="B95" s="224"/>
      <c r="C95" s="224"/>
      <c r="D95" s="224"/>
      <c r="E95" s="224"/>
      <c r="F95" s="224"/>
      <c r="G95" s="52"/>
      <c r="H95" s="225">
        <v>14238.28</v>
      </c>
      <c r="I95" s="225"/>
      <c r="J95" s="86">
        <f t="shared" si="1"/>
        <v>0.2693277342715545</v>
      </c>
    </row>
    <row r="96" spans="1:10" ht="15">
      <c r="A96" s="224" t="s">
        <v>74</v>
      </c>
      <c r="B96" s="224"/>
      <c r="C96" s="224"/>
      <c r="D96" s="224"/>
      <c r="E96" s="224"/>
      <c r="F96" s="224"/>
      <c r="G96" s="52"/>
      <c r="H96" s="225">
        <v>69609.31</v>
      </c>
      <c r="I96" s="225"/>
      <c r="J96" s="86">
        <f t="shared" si="1"/>
        <v>1.3167122536223659</v>
      </c>
    </row>
    <row r="97" spans="1:10" ht="15">
      <c r="A97" s="226" t="s">
        <v>94</v>
      </c>
      <c r="B97" s="226"/>
      <c r="C97" s="226"/>
      <c r="D97" s="227">
        <v>817655.62</v>
      </c>
      <c r="E97" s="227"/>
      <c r="F97" s="227"/>
      <c r="G97" s="227"/>
      <c r="H97" s="227"/>
      <c r="I97" s="227"/>
      <c r="J97" s="87"/>
    </row>
    <row r="98" spans="1:11" ht="15">
      <c r="A98" s="48"/>
      <c r="B98" s="48"/>
      <c r="C98" s="48"/>
      <c r="D98" s="222"/>
      <c r="E98" s="222"/>
      <c r="F98" s="48"/>
      <c r="G98" s="48"/>
      <c r="H98" s="48"/>
      <c r="I98" s="48"/>
      <c r="J98" s="48"/>
      <c r="K98" s="48"/>
    </row>
    <row r="99" spans="1:11" ht="1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</row>
    <row r="100" spans="1:11" ht="15">
      <c r="A100" s="223" t="s">
        <v>95</v>
      </c>
      <c r="B100" s="223"/>
      <c r="C100" s="48"/>
      <c r="D100" s="48"/>
      <c r="E100" s="48"/>
      <c r="F100" s="48"/>
      <c r="G100" s="48"/>
      <c r="H100" s="48"/>
      <c r="I100" s="48"/>
      <c r="J100" s="48" t="s">
        <v>96</v>
      </c>
      <c r="K100" s="48"/>
    </row>
    <row r="101" spans="1:11" ht="15">
      <c r="A101" s="48" t="s">
        <v>0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</row>
    <row r="102" spans="1:11" ht="1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</row>
    <row r="103" spans="1:11" ht="1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</row>
    <row r="104" spans="1:11" ht="15">
      <c r="A104" s="48"/>
      <c r="B104" s="48"/>
      <c r="C104" s="48"/>
      <c r="D104" s="48"/>
      <c r="E104" s="48"/>
      <c r="F104" s="48"/>
      <c r="G104" s="48"/>
      <c r="H104" s="48"/>
      <c r="I104" s="48"/>
      <c r="J104" s="223"/>
      <c r="K104" s="223"/>
    </row>
  </sheetData>
  <sheetProtection/>
  <mergeCells count="227"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  <mergeCell ref="A17:C17"/>
    <mergeCell ref="D17:G17"/>
    <mergeCell ref="J17:K17"/>
    <mergeCell ref="A18:C18"/>
    <mergeCell ref="D18:K18"/>
    <mergeCell ref="D19:E19"/>
    <mergeCell ref="A14:C14"/>
    <mergeCell ref="D14:G14"/>
    <mergeCell ref="J14:K14"/>
    <mergeCell ref="A15:F15"/>
    <mergeCell ref="J15:K15"/>
    <mergeCell ref="A16:F16"/>
    <mergeCell ref="J16:K16"/>
    <mergeCell ref="H21:I21"/>
    <mergeCell ref="A23:E23"/>
    <mergeCell ref="F23:G23"/>
    <mergeCell ref="H23:I23"/>
    <mergeCell ref="J23:K23"/>
    <mergeCell ref="A24:E24"/>
    <mergeCell ref="F24:G24"/>
    <mergeCell ref="H24:I24"/>
    <mergeCell ref="J24:K24"/>
    <mergeCell ref="J25:K25"/>
    <mergeCell ref="A27:C27"/>
    <mergeCell ref="D27:G27"/>
    <mergeCell ref="H27:I27"/>
    <mergeCell ref="A32:C32"/>
    <mergeCell ref="D32:G32"/>
    <mergeCell ref="H32:I32"/>
    <mergeCell ref="A33:F33"/>
    <mergeCell ref="H33:I33"/>
    <mergeCell ref="A28:F28"/>
    <mergeCell ref="H28:I28"/>
    <mergeCell ref="A29:F29"/>
    <mergeCell ref="H29:I29"/>
    <mergeCell ref="A25:E25"/>
    <mergeCell ref="F25:G25"/>
    <mergeCell ref="H25:I25"/>
    <mergeCell ref="A34:C34"/>
    <mergeCell ref="D34:G34"/>
    <mergeCell ref="H34:I34"/>
    <mergeCell ref="A30:C30"/>
    <mergeCell ref="D30:G30"/>
    <mergeCell ref="H30:I30"/>
    <mergeCell ref="A31:C31"/>
    <mergeCell ref="D31:G31"/>
    <mergeCell ref="H31:I31"/>
    <mergeCell ref="A37:F37"/>
    <mergeCell ref="H37:I37"/>
    <mergeCell ref="A38:C38"/>
    <mergeCell ref="D38:G38"/>
    <mergeCell ref="H38:I38"/>
    <mergeCell ref="A35:C35"/>
    <mergeCell ref="D35:G35"/>
    <mergeCell ref="H35:I35"/>
    <mergeCell ref="A36:C36"/>
    <mergeCell ref="D36:G36"/>
    <mergeCell ref="H36:I36"/>
    <mergeCell ref="A41:C41"/>
    <mergeCell ref="D41:G41"/>
    <mergeCell ref="H41:I41"/>
    <mergeCell ref="A42:C42"/>
    <mergeCell ref="D42:G42"/>
    <mergeCell ref="H42:I42"/>
    <mergeCell ref="A39:C39"/>
    <mergeCell ref="D39:G39"/>
    <mergeCell ref="H39:I39"/>
    <mergeCell ref="A40:C40"/>
    <mergeCell ref="D40:G40"/>
    <mergeCell ref="H40:I40"/>
    <mergeCell ref="A44:F44"/>
    <mergeCell ref="H44:I44"/>
    <mergeCell ref="A45:C45"/>
    <mergeCell ref="D45:G45"/>
    <mergeCell ref="H45:I45"/>
    <mergeCell ref="A46:F46"/>
    <mergeCell ref="H46:I46"/>
    <mergeCell ref="A43:C43"/>
    <mergeCell ref="D43:G43"/>
    <mergeCell ref="H43:I43"/>
    <mergeCell ref="A50:C50"/>
    <mergeCell ref="D50:G50"/>
    <mergeCell ref="H50:I50"/>
    <mergeCell ref="A51:F51"/>
    <mergeCell ref="H51:I51"/>
    <mergeCell ref="A52:F52"/>
    <mergeCell ref="H52:I52"/>
    <mergeCell ref="A47:C47"/>
    <mergeCell ref="D47:G47"/>
    <mergeCell ref="H47:I47"/>
    <mergeCell ref="A48:F48"/>
    <mergeCell ref="H48:I48"/>
    <mergeCell ref="A49:C49"/>
    <mergeCell ref="D49:G49"/>
    <mergeCell ref="H49:I49"/>
    <mergeCell ref="A55:C55"/>
    <mergeCell ref="D55:G55"/>
    <mergeCell ref="H55:I55"/>
    <mergeCell ref="A56:C56"/>
    <mergeCell ref="D56:G56"/>
    <mergeCell ref="H56:I56"/>
    <mergeCell ref="A53:F53"/>
    <mergeCell ref="H53:I53"/>
    <mergeCell ref="A54:C54"/>
    <mergeCell ref="D54:G54"/>
    <mergeCell ref="H54:I54"/>
    <mergeCell ref="A59:F59"/>
    <mergeCell ref="H59:I59"/>
    <mergeCell ref="A57:F57"/>
    <mergeCell ref="H57:I57"/>
    <mergeCell ref="A58:F58"/>
    <mergeCell ref="H58:I58"/>
    <mergeCell ref="A63:C63"/>
    <mergeCell ref="D63:G63"/>
    <mergeCell ref="H63:I63"/>
    <mergeCell ref="A60:F60"/>
    <mergeCell ref="H60:I60"/>
    <mergeCell ref="A61:C61"/>
    <mergeCell ref="D61:G61"/>
    <mergeCell ref="H61:I61"/>
    <mergeCell ref="A62:C62"/>
    <mergeCell ref="D62:G62"/>
    <mergeCell ref="H62:I62"/>
    <mergeCell ref="A70:C70"/>
    <mergeCell ref="D70:G70"/>
    <mergeCell ref="H70:I70"/>
    <mergeCell ref="A71:C71"/>
    <mergeCell ref="D71:G71"/>
    <mergeCell ref="H71:I71"/>
    <mergeCell ref="A65:F65"/>
    <mergeCell ref="H65:I65"/>
    <mergeCell ref="A64:F64"/>
    <mergeCell ref="H64:I64"/>
    <mergeCell ref="A68:C68"/>
    <mergeCell ref="D68:G68"/>
    <mergeCell ref="H68:I68"/>
    <mergeCell ref="A69:C69"/>
    <mergeCell ref="D69:G69"/>
    <mergeCell ref="H69:I69"/>
    <mergeCell ref="A66:C66"/>
    <mergeCell ref="D66:G66"/>
    <mergeCell ref="H66:I66"/>
    <mergeCell ref="A67:C67"/>
    <mergeCell ref="D67:G67"/>
    <mergeCell ref="H67:I67"/>
    <mergeCell ref="A76:F76"/>
    <mergeCell ref="H76:I76"/>
    <mergeCell ref="A74:C74"/>
    <mergeCell ref="D74:G74"/>
    <mergeCell ref="H74:I74"/>
    <mergeCell ref="A75:C75"/>
    <mergeCell ref="D75:G75"/>
    <mergeCell ref="H75:I75"/>
    <mergeCell ref="A72:F72"/>
    <mergeCell ref="H72:I72"/>
    <mergeCell ref="A73:C73"/>
    <mergeCell ref="D73:G73"/>
    <mergeCell ref="H73:I73"/>
    <mergeCell ref="A77:F77"/>
    <mergeCell ref="H77:I77"/>
    <mergeCell ref="A80:C80"/>
    <mergeCell ref="D80:G80"/>
    <mergeCell ref="H80:I80"/>
    <mergeCell ref="A81:C81"/>
    <mergeCell ref="D81:G81"/>
    <mergeCell ref="H81:I81"/>
    <mergeCell ref="A78:C78"/>
    <mergeCell ref="D78:G78"/>
    <mergeCell ref="H78:I78"/>
    <mergeCell ref="A79:C79"/>
    <mergeCell ref="D79:G79"/>
    <mergeCell ref="H79:I79"/>
    <mergeCell ref="A84:F84"/>
    <mergeCell ref="H84:I84"/>
    <mergeCell ref="A82:C82"/>
    <mergeCell ref="D82:G82"/>
    <mergeCell ref="H82:I82"/>
    <mergeCell ref="A83:C83"/>
    <mergeCell ref="D83:G83"/>
    <mergeCell ref="H83:I83"/>
    <mergeCell ref="A87:F87"/>
    <mergeCell ref="H87:I87"/>
    <mergeCell ref="A88:F88"/>
    <mergeCell ref="H88:I88"/>
    <mergeCell ref="A85:C85"/>
    <mergeCell ref="D85:G85"/>
    <mergeCell ref="H85:I85"/>
    <mergeCell ref="A86:F86"/>
    <mergeCell ref="H86:I86"/>
    <mergeCell ref="A90:F90"/>
    <mergeCell ref="H90:I90"/>
    <mergeCell ref="A89:C89"/>
    <mergeCell ref="D89:G89"/>
    <mergeCell ref="H89:I89"/>
    <mergeCell ref="D98:E98"/>
    <mergeCell ref="A100:B100"/>
    <mergeCell ref="J104:K104"/>
    <mergeCell ref="A96:F96"/>
    <mergeCell ref="H96:I96"/>
    <mergeCell ref="A91:F91"/>
    <mergeCell ref="H91:I91"/>
    <mergeCell ref="A94:F94"/>
    <mergeCell ref="H94:I94"/>
    <mergeCell ref="A95:F95"/>
    <mergeCell ref="H95:I95"/>
    <mergeCell ref="A92:F92"/>
    <mergeCell ref="H92:I92"/>
    <mergeCell ref="A93:F93"/>
    <mergeCell ref="H93:I93"/>
    <mergeCell ref="A97:C97"/>
    <mergeCell ref="D97:I97"/>
  </mergeCells>
  <printOptions/>
  <pageMargins left="0.11811023622047245" right="0.11811023622047245" top="0.15748031496062992" bottom="0.15748031496062992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2014-04-22T11:59:10Z</dcterms:modified>
  <cp:category/>
  <cp:version/>
  <cp:contentType/>
  <cp:contentStatus/>
</cp:coreProperties>
</file>