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3"/>
  </bookViews>
  <sheets>
    <sheet name="Ленина 2" sheetId="1" r:id="rId1"/>
    <sheet name="Ленина 6" sheetId="2" r:id="rId2"/>
    <sheet name="Ленина 8" sheetId="3" r:id="rId3"/>
    <sheet name="Ленина 10" sheetId="4" r:id="rId4"/>
    <sheet name="Ленина 12" sheetId="5" r:id="rId5"/>
    <sheet name="Ленина 14" sheetId="6" r:id="rId6"/>
    <sheet name="Ленина 14А" sheetId="7" r:id="rId7"/>
    <sheet name="Ленина 16" sheetId="8" r:id="rId8"/>
    <sheet name="Ленина 20" sheetId="9" r:id="rId9"/>
    <sheet name="Ленина 22" sheetId="10" r:id="rId10"/>
    <sheet name="Ленина 26" sheetId="11" r:id="rId11"/>
    <sheet name="Ленина 28" sheetId="12" r:id="rId12"/>
    <sheet name="Лист10" sheetId="13" r:id="rId13"/>
  </sheets>
  <definedNames/>
  <calcPr fullCalcOnLoad="1"/>
</workbook>
</file>

<file path=xl/sharedStrings.xml><?xml version="1.0" encoding="utf-8"?>
<sst xmlns="http://schemas.openxmlformats.org/spreadsheetml/2006/main" count="1341" uniqueCount="258">
  <si>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</si>
  <si>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</si>
  <si>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</si>
  <si>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</si>
  <si>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ЛЕНИНА УЛ, д.2</t>
  </si>
  <si>
    <t>Площадь дома: 2 241,4 кв.м.</t>
  </si>
  <si>
    <t>Количество квартир: 45</t>
  </si>
  <si>
    <t>Аренда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</si>
  <si>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</si>
  <si>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</si>
  <si>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</si>
  <si>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</si>
  <si>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</si>
  <si>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</si>
  <si>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Арендаторы</t>
  </si>
  <si>
    <t>Итого доходов</t>
  </si>
  <si>
    <t>Финансовый результат</t>
  </si>
  <si>
    <t>Капитальный ремонт</t>
  </si>
  <si>
    <t>Население</t>
  </si>
  <si>
    <t>Содержание и ремонт</t>
  </si>
  <si>
    <t>Статья расхода</t>
  </si>
  <si>
    <t>Содержание работ</t>
  </si>
  <si>
    <t>Ед.изм.</t>
  </si>
  <si>
    <t>Объем</t>
  </si>
  <si>
    <t>Сумма затрат, руб.</t>
  </si>
  <si>
    <t>САНИТАРНОЕ СОДЕРЖАНИЕ И БЛАГОУСТРОЙСТВО</t>
  </si>
  <si>
    <t>Уборка помещений общего пользования</t>
  </si>
  <si>
    <t xml:space="preserve">Влажное подметание лестничных площадок и маршей </t>
  </si>
  <si>
    <t>Влажное подметание лестничных площадок и маршей нижних трех этажей</t>
  </si>
  <si>
    <t xml:space="preserve">Влажное подметание лестничных площадок, маршей, тамбуров, выше третьего этажа (ручным) </t>
  </si>
  <si>
    <t>Мытье лестничных площадок и маршей</t>
  </si>
  <si>
    <t xml:space="preserve">Летняя уборка </t>
  </si>
  <si>
    <t>Очистка участков территории от песка мех.способом (щетка)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</si>
  <si>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</si>
  <si>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</si>
  <si>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</si>
  <si>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</si>
  <si>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</si>
  <si>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</si>
  <si>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</si>
  <si>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</si>
  <si>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</si>
  <si>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</si>
  <si>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</si>
  <si>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</si>
  <si>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</si>
  <si>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</si>
  <si>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>Общие мероприятия по сезонной эксплуатации</t>
  </si>
  <si>
    <t>Ремонт уборочной техники, инвентаря</t>
  </si>
  <si>
    <t>ИНЖЕНЕРНОЕ ОБОРУДОВАНИЕ:ОБЩИЕ МЕРОПРИЯТИЯ</t>
  </si>
  <si>
    <t>Техническое обслуживание и осмотры инженерного оборудования</t>
  </si>
  <si>
    <t>ИНЖЕНЕРНОЕ ОБОРУДОВАНИЕ:ЭЛЕКТРООБОРУДОВАНИЕ</t>
  </si>
  <si>
    <t>Замена ламп накаливания</t>
  </si>
  <si>
    <t>Замена патронов</t>
  </si>
  <si>
    <t>Замена стартеров</t>
  </si>
  <si>
    <t>Кнопки звонка</t>
  </si>
  <si>
    <t>Замена светильников с лампами накаливания</t>
  </si>
  <si>
    <t>Установка заглушек на место розеток</t>
  </si>
  <si>
    <t>Планово предупредительные ремонты системы электроснабжения</t>
  </si>
  <si>
    <t>ИНЖЕНЕРНОЕ ОБОРУДОВАНИЕ:СИСТЕМА ВЕНТИЛЯЦИИ</t>
  </si>
  <si>
    <t>Замена ремней</t>
  </si>
  <si>
    <t>Планово предупредительные ремонты системы вентиляции</t>
  </si>
  <si>
    <t>ИНЖЕНЕРНОЕ ОБОРУДОВАНИЕ:СИСТЕМА ТЕПЛОСНАБЖЕНИЯ</t>
  </si>
  <si>
    <t>Услуги по планово-профилактическому обслуживанию теплопункта</t>
  </si>
  <si>
    <t xml:space="preserve">Установка автоматики </t>
  </si>
  <si>
    <t xml:space="preserve">ИНЖЕНЕРНОЕ ОБОРУДОВАНИЕ:СИСТЕМА ГОРЯЧЕГО И ХОЛОДНОГО ВОДОСНАБЖЕНИЯ </t>
  </si>
  <si>
    <t>Проверка, регулировка, замена запорной арматуры</t>
  </si>
  <si>
    <t>Обход Тех.этажей, осмотр батарей в подъезде и мусорокамер</t>
  </si>
  <si>
    <t>Осмотр батарей, трубопроводов, подтяжка сальников</t>
  </si>
  <si>
    <t>СТРОИТЕЛЬНЫЕ КОНСТРУКЦИИ И ИХ ЭЛЕМЕНТЫ</t>
  </si>
  <si>
    <t>Замена стекла</t>
  </si>
  <si>
    <t>Регулировка дверного доводчика</t>
  </si>
  <si>
    <t>Ремонт крепления доводчика</t>
  </si>
  <si>
    <t>Установка дверной ручки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</si>
  <si>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</si>
  <si>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</si>
  <si>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</si>
  <si>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</si>
  <si>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</si>
  <si>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</si>
  <si>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</si>
  <si>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ИТОГО</t>
  </si>
  <si>
    <t>Директор</t>
  </si>
  <si>
    <t>А.И.Колотов</t>
  </si>
  <si>
    <t>Адрес: ЛЕНИНА УЛ, д.6</t>
  </si>
  <si>
    <t>Площадь дома: 3 065,7 кв.м.</t>
  </si>
  <si>
    <t>Количество квартир: 60</t>
  </si>
  <si>
    <t>КАПИТАЛЬНЫЙ РЕМОНТ</t>
  </si>
  <si>
    <t>Ремонт подъездов</t>
  </si>
  <si>
    <t>Благоустройство земельного участка</t>
  </si>
  <si>
    <t>Вырезка порослей деревьев</t>
  </si>
  <si>
    <t>ИНЖЕНЕРНОЕ ОБОРУДОВАНИЕ:СИСТЕМА ГОРЯЧЕГО ВОДОСНАБЖЕНИЯ</t>
  </si>
  <si>
    <t>Выпуск воздуха из системы отопления по стояку</t>
  </si>
  <si>
    <t>Ликвидация воздушных пробок</t>
  </si>
  <si>
    <t>Ремонт водопроводных труб ГВС</t>
  </si>
  <si>
    <t>Проверка ливневых стоков, осмотр мусорокамер и подъездных батарей</t>
  </si>
  <si>
    <t>Очистка кровли от снега</t>
  </si>
  <si>
    <t>Ремонт козырьков</t>
  </si>
  <si>
    <t>Ремонт кровель</t>
  </si>
  <si>
    <t>Установка доводчика</t>
  </si>
  <si>
    <t>Адрес: ЛЕНИНА УЛ, д.8</t>
  </si>
  <si>
    <t>Площадь дома: 4 494,3 кв.м.</t>
  </si>
  <si>
    <t>Количество квартир: 90</t>
  </si>
  <si>
    <t xml:space="preserve">Ремонт теплопункта, установка узла учета ТЭ, установка общедомового узла учета </t>
  </si>
  <si>
    <t xml:space="preserve">Мытье лестничных площадок и маршей выше третьего этажа  </t>
  </si>
  <si>
    <t xml:space="preserve">Мытье лестничных площадок и маршей нижних трех этажей </t>
  </si>
  <si>
    <t>Мытье окон в подъездах</t>
  </si>
  <si>
    <t>Замена таймеров</t>
  </si>
  <si>
    <t>Изменение параметров реле времени</t>
  </si>
  <si>
    <t xml:space="preserve">ИНЖЕНЕРНОЕ ОБОРУДОВАНИЕ:СИСТЕМА ВОДООТВЕДЕНИЯ </t>
  </si>
  <si>
    <t>устранение течи</t>
  </si>
  <si>
    <t>Чистка на крыше сливных стоков, осмотр подъездных батарей</t>
  </si>
  <si>
    <t>Установка шпингалета</t>
  </si>
  <si>
    <t>Адрес: ЛЕНИНА УЛ, д.10</t>
  </si>
  <si>
    <t>Площадь дома: 3 777 кв.м.</t>
  </si>
  <si>
    <t>Количество квартир: 75</t>
  </si>
  <si>
    <t>АРЕНДА</t>
  </si>
  <si>
    <t>Ремонт кровли</t>
  </si>
  <si>
    <t>Замена системы автоматики ГВС и отопления</t>
  </si>
  <si>
    <t>Посыпка территории песком (механизированная)</t>
  </si>
  <si>
    <t>Ремонт отдельных участков стыков и швов наружных стен</t>
  </si>
  <si>
    <t>Замена выключателей</t>
  </si>
  <si>
    <t>Замена плафонов</t>
  </si>
  <si>
    <t>ИНЖЕНЕРНОЕ ОБОРУДОВАНИЕ:МУСОРОПРОВОД</t>
  </si>
  <si>
    <t>Ремонт контейнеров-мусоросборников</t>
  </si>
  <si>
    <t>Установка заглушки</t>
  </si>
  <si>
    <t>уплотнили соединение на канализационной трубе</t>
  </si>
  <si>
    <t>Замена вентиля</t>
  </si>
  <si>
    <t>ИНЖЕНЕРНОЕ ОБОРУДОВАНИЕ:СИСТЕМА ХОЛОДНОГО ВОДОСНАБЖЕНИЯ</t>
  </si>
  <si>
    <t>Ремонт водопороводных труб ХВС</t>
  </si>
  <si>
    <t>Снятие и установка асбестоцементных плит обшивки штробы</t>
  </si>
  <si>
    <t>Адрес: ЛЕНИНА УЛ, д.12</t>
  </si>
  <si>
    <t>Площадь дома: 3 773,7 кв.м.</t>
  </si>
  <si>
    <t>Количество квартир: 74</t>
  </si>
  <si>
    <t>Уширение придомовой территории</t>
  </si>
  <si>
    <t>Прием в эксплуатацию прибора учета</t>
  </si>
  <si>
    <t>Прием в экплуатацию прибора учета</t>
  </si>
  <si>
    <t>Замена электросчетчика</t>
  </si>
  <si>
    <t>Замена радиатора</t>
  </si>
  <si>
    <t xml:space="preserve">Ликвидация воздушных пробок в стояках </t>
  </si>
  <si>
    <t>прочистка трапа</t>
  </si>
  <si>
    <t>Осмотр</t>
  </si>
  <si>
    <t>замена стояка</t>
  </si>
  <si>
    <t>Ремонт трубы</t>
  </si>
  <si>
    <t>Замена стояка</t>
  </si>
  <si>
    <t>Ремонт отдельных участков или элементов дверных полотен</t>
  </si>
  <si>
    <t>Адрес: ЛЕНИНА УЛ, д.14</t>
  </si>
  <si>
    <t>Площадь дома: 3 087,42 кв.м.</t>
  </si>
  <si>
    <t>Количество квартир: 52</t>
  </si>
  <si>
    <t>Дезинсекция и дератизация</t>
  </si>
  <si>
    <t>Дезинсекция</t>
  </si>
  <si>
    <t>Очистка чердачных помещений</t>
  </si>
  <si>
    <t>Замена ламп люминесцентных</t>
  </si>
  <si>
    <t>Демонтаж радиатора, установка запорной арматуры</t>
  </si>
  <si>
    <t>Замена сгона</t>
  </si>
  <si>
    <t>Промывка, опрессовка тепловой системы</t>
  </si>
  <si>
    <t>Уплотнение сгона</t>
  </si>
  <si>
    <t>Устранение течи резьбовых соединений на стояке ХВС</t>
  </si>
  <si>
    <t>поставили хомуты</t>
  </si>
  <si>
    <t>ИНЖЕНЕРНОЕ ОБОРУДОВАНИЕ:ЛИВНЕВЫЕ КАНАЛИЗАЦИИ</t>
  </si>
  <si>
    <t>Очистка поверхности водосборника</t>
  </si>
  <si>
    <t>Ремонт водоиспарителя</t>
  </si>
  <si>
    <t>ИНЖЕНЕРНОЕ ОБОРУДОВАНИЕ:СИСТЕМА ХОЗЯЙСТВЕННО-БЫТОВОЙ КАНАЛИЗАЦИИ</t>
  </si>
  <si>
    <t>Смена участка КНС</t>
  </si>
  <si>
    <t xml:space="preserve">Замена петель </t>
  </si>
  <si>
    <t>Установка пружины</t>
  </si>
  <si>
    <t>Адрес: ЛЕНИНА УЛ, д. 14А</t>
  </si>
  <si>
    <t>Площадь дома: 8 469,3 кв.м.</t>
  </si>
  <si>
    <t>Количество квартир: 144</t>
  </si>
  <si>
    <t>Замена сетей холодного и горячего водоснабжения</t>
  </si>
  <si>
    <t>замена сетей горячего и холодного водоснабжения</t>
  </si>
  <si>
    <t xml:space="preserve">Дезинфекция всех элементов ствола мусоропровода </t>
  </si>
  <si>
    <t xml:space="preserve">Дезинфекция мусоросборников </t>
  </si>
  <si>
    <t xml:space="preserve">Мытье пола кабины лифта </t>
  </si>
  <si>
    <t xml:space="preserve">Уборка мусороприемных камер </t>
  </si>
  <si>
    <t xml:space="preserve">Удаление мусора из мусороприемных камер </t>
  </si>
  <si>
    <t>Очистка подвальных помещений</t>
  </si>
  <si>
    <t>Вставка плавкая</t>
  </si>
  <si>
    <t>Замена светильников с лампами люминесцентными</t>
  </si>
  <si>
    <t>Ремонт эл/проводки</t>
  </si>
  <si>
    <t>Прочистка ствола мусоропровода</t>
  </si>
  <si>
    <t>Устройство автоматических линий подпитки системы отопления</t>
  </si>
  <si>
    <t>Замена расходометра на обоатном трубопроводе на ВТС-40 (1шт.)</t>
  </si>
  <si>
    <t>Замена теплообменника</t>
  </si>
  <si>
    <t>Ремонт несправного теплосчетчика</t>
  </si>
  <si>
    <t>зачеканивание раструб выпусков</t>
  </si>
  <si>
    <t>прочистка канализационных лежаков и выпусков</t>
  </si>
  <si>
    <t>Прочистка трубы</t>
  </si>
  <si>
    <t>смена трубопровода</t>
  </si>
  <si>
    <t>Герметизация стыков канализации</t>
  </si>
  <si>
    <t>Прочистка отдельных участков внутридомовых систем канализации (подвал)</t>
  </si>
  <si>
    <t>ремонт электросваркой</t>
  </si>
  <si>
    <t>Ремонт трубы ГВС</t>
  </si>
  <si>
    <t>Замена трубы</t>
  </si>
  <si>
    <t>проверка тех.этажей, чеканка канализационных раструбов, уплотнение соединений</t>
  </si>
  <si>
    <t>ревизия разводки, прочистка труб, перемотка гаек</t>
  </si>
  <si>
    <t>замена прокладки</t>
  </si>
  <si>
    <t>Смена трубопровода КНС из ПВХ 100мм</t>
  </si>
  <si>
    <t>Смена трубопровода КНС из ПВХ 50мм</t>
  </si>
  <si>
    <t>Замена отдельных участков или элементов дверных полотен</t>
  </si>
  <si>
    <t>Замена отдельных участков или элементов окон</t>
  </si>
  <si>
    <t>Изготовление и установка оконных блоков</t>
  </si>
  <si>
    <t>Укрепление оконных и дверных коробок</t>
  </si>
  <si>
    <t>Установка замка</t>
  </si>
  <si>
    <t>ТЕХНИЧЕСКОЕ ОБСЛУЖИВАНИЕ ЛИФТОВ</t>
  </si>
  <si>
    <t>Адрес: ЛЕНИНА УЛ, д.16</t>
  </si>
  <si>
    <t>Площадь дома: 3 153,5 кв.м.</t>
  </si>
  <si>
    <t>Замена светильников</t>
  </si>
  <si>
    <t xml:space="preserve">Замена лопнувшего отвода </t>
  </si>
  <si>
    <t>Адрес: ЛЕНИНА УЛ, д.20</t>
  </si>
  <si>
    <t>Площадь дома: 1 589,9 кв.м.</t>
  </si>
  <si>
    <t>Количество квартир: 30</t>
  </si>
  <si>
    <t>установка теплообменника ГВС, циркуляционного насоса</t>
  </si>
  <si>
    <t>Разработка проектной документации индивидуального теплового пункта</t>
  </si>
  <si>
    <t>Замена проводки</t>
  </si>
  <si>
    <t>Прочистка врезки</t>
  </si>
  <si>
    <t>Прочистка врезки ГВС</t>
  </si>
  <si>
    <t>Смена сгона</t>
  </si>
  <si>
    <t>прочистка подводки</t>
  </si>
  <si>
    <t>проверка трубопровода</t>
  </si>
  <si>
    <t>Адрес: ЛЕНИНА УЛ, д.22</t>
  </si>
  <si>
    <t>Площадь дома: 3 124,1 кв.м.</t>
  </si>
  <si>
    <t>Реконструкция системы ГВС индивидуального теплового пункта</t>
  </si>
  <si>
    <t>Ремонт конвектора</t>
  </si>
  <si>
    <t>установка батареи</t>
  </si>
  <si>
    <t>установка переходного вентиля</t>
  </si>
  <si>
    <t>устранение свища</t>
  </si>
  <si>
    <t>Устранение течи резьбовых соединений на стояке ГВС</t>
  </si>
  <si>
    <t>уплотнение соединения</t>
  </si>
  <si>
    <t>смена прокладки на гайке, уплотнили резьбу</t>
  </si>
  <si>
    <t>Адрес: ЛЕНИНА УЛ, д.26</t>
  </si>
  <si>
    <t>Площадь дома: 3 106,4 кв.м.</t>
  </si>
  <si>
    <t>Ремонт отдельных участков трубопровода</t>
  </si>
  <si>
    <t>Ремонт отдельных участков внутридомовых систем канализации</t>
  </si>
  <si>
    <t>Замена полотенцесушителя</t>
  </si>
  <si>
    <t>Адрес: ЛЕНИНА УЛ, д.28</t>
  </si>
  <si>
    <t>Площадь дома: 3 093,4 кв.м.</t>
  </si>
  <si>
    <t>зачеканка раструба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</si>
  <si>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</si>
  <si>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 xml:space="preserve">Проверка ливневых стоков, осмотр мусорокамер </t>
  </si>
  <si>
    <t>Чистка на крыше сливных стоков</t>
  </si>
  <si>
    <t>Проверка ливневых стоков, осмотр мусорокамер</t>
  </si>
  <si>
    <t>Осмотр  трубопроводов, подтяжка сальников</t>
  </si>
  <si>
    <t>Обход Тех.этажей</t>
  </si>
  <si>
    <t>Обход тех.этажей</t>
  </si>
  <si>
    <t>смена лежака</t>
  </si>
  <si>
    <t>Прочистка стояка</t>
  </si>
  <si>
    <t xml:space="preserve"> чеканка канализационных раструбов, уплотнение соединений</t>
  </si>
  <si>
    <t>осмотр, закрытие сливного вентиля</t>
  </si>
  <si>
    <t>Сдвигание  свежевыпавшего снега толщиной слоя свыше 2 см (ручная)</t>
  </si>
  <si>
    <t>Замена коробки распределительной</t>
  </si>
  <si>
    <t xml:space="preserve"> уплотнение соединений</t>
  </si>
  <si>
    <t>чеканка канализационных раструбов, уплотнение соединений</t>
  </si>
  <si>
    <t>установка хомутов</t>
  </si>
  <si>
    <t>чистка кухонных лежаков</t>
  </si>
  <si>
    <t xml:space="preserve"> чистка кухонных лежаков</t>
  </si>
  <si>
    <t>Осмотр батарей, подтяжка сальников</t>
  </si>
  <si>
    <t>Уборка мусорокамеры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</si>
</sst>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1" xfId="53" applyFont="1" applyBorder="1" applyAlignment="1">
      <alignment horizontal="right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1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 wrapText="1"/>
      <protection/>
    </xf>
    <xf numFmtId="0" fontId="3" fillId="0" borderId="11" xfId="54" applyFont="1" applyBorder="1" applyAlignment="1">
      <alignment horizontal="right"/>
      <protection/>
    </xf>
    <xf numFmtId="1" fontId="3" fillId="0" borderId="11" xfId="54" applyNumberFormat="1" applyFont="1" applyBorder="1" applyAlignment="1">
      <alignment horizontal="right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1" xfId="55" applyFont="1" applyBorder="1" applyAlignment="1">
      <alignment horizontal="right"/>
      <protection/>
    </xf>
    <xf numFmtId="1" fontId="3" fillId="0" borderId="11" xfId="55" applyNumberFormat="1" applyFont="1" applyBorder="1" applyAlignment="1">
      <alignment horizontal="right"/>
      <protection/>
    </xf>
    <xf numFmtId="2" fontId="3" fillId="0" borderId="11" xfId="54" applyNumberFormat="1" applyFont="1" applyBorder="1" applyAlignment="1">
      <alignment horizontal="right"/>
      <protection/>
    </xf>
    <xf numFmtId="0" fontId="3" fillId="0" borderId="0" xfId="56" applyFont="1" applyAlignment="1">
      <alignment horizontal="centerContinuous"/>
      <protection/>
    </xf>
    <xf numFmtId="0" fontId="3" fillId="0" borderId="0" xfId="56" applyFont="1" applyAlignment="1">
      <alignment/>
      <protection/>
    </xf>
    <xf numFmtId="0" fontId="4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3" fillId="0" borderId="11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 wrapText="1"/>
      <protection/>
    </xf>
    <xf numFmtId="0" fontId="3" fillId="0" borderId="11" xfId="56" applyFont="1" applyBorder="1" applyAlignment="1">
      <alignment horizontal="right"/>
      <protection/>
    </xf>
    <xf numFmtId="1" fontId="3" fillId="0" borderId="11" xfId="56" applyNumberFormat="1" applyFont="1" applyBorder="1" applyAlignment="1">
      <alignment horizontal="right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 applyAlignment="1">
      <alignment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/>
      <protection/>
    </xf>
    <xf numFmtId="0" fontId="3" fillId="0" borderId="10" xfId="57" applyFont="1" applyBorder="1" applyAlignment="1">
      <alignment horizontal="left" wrapText="1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 applyAlignment="1">
      <alignment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/>
      <protection/>
    </xf>
    <xf numFmtId="0" fontId="3" fillId="0" borderId="11" xfId="58" applyFont="1" applyBorder="1" applyAlignment="1">
      <alignment horizontal="center"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11" xfId="58" applyFont="1" applyBorder="1" applyAlignment="1">
      <alignment horizontal="right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 applyAlignment="1">
      <alignment/>
      <protection/>
    </xf>
    <xf numFmtId="0" fontId="4" fillId="0" borderId="0" xfId="59" applyFont="1" applyAlignment="1">
      <alignment horizontal="centerContinuous"/>
      <protection/>
    </xf>
    <xf numFmtId="0" fontId="5" fillId="0" borderId="0" xfId="59" applyFont="1" applyAlignment="1">
      <alignment/>
      <protection/>
    </xf>
    <xf numFmtId="0" fontId="3" fillId="0" borderId="11" xfId="59" applyFont="1" applyBorder="1" applyAlignment="1">
      <alignment horizontal="center"/>
      <protection/>
    </xf>
    <xf numFmtId="0" fontId="3" fillId="0" borderId="10" xfId="59" applyFont="1" applyBorder="1" applyAlignment="1">
      <alignment horizontal="left" wrapText="1"/>
      <protection/>
    </xf>
    <xf numFmtId="0" fontId="3" fillId="0" borderId="11" xfId="59" applyFont="1" applyBorder="1" applyAlignment="1">
      <alignment horizontal="right"/>
      <protection/>
    </xf>
    <xf numFmtId="0" fontId="3" fillId="0" borderId="0" xfId="60" applyFont="1" applyAlignment="1">
      <alignment horizontal="centerContinuous"/>
      <protection/>
    </xf>
    <xf numFmtId="0" fontId="3" fillId="0" borderId="0" xfId="60" applyFont="1" applyAlignment="1">
      <alignment/>
      <protection/>
    </xf>
    <xf numFmtId="0" fontId="4" fillId="0" borderId="0" xfId="60" applyFont="1" applyAlignment="1">
      <alignment horizontal="centerContinuous"/>
      <protection/>
    </xf>
    <xf numFmtId="0" fontId="5" fillId="0" borderId="0" xfId="60" applyFont="1" applyAlignment="1">
      <alignment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4" fillId="0" borderId="0" xfId="61" applyFont="1" applyAlignment="1">
      <alignment horizontal="centerContinuous"/>
      <protection/>
    </xf>
    <xf numFmtId="0" fontId="5" fillId="0" borderId="0" xfId="61" applyFont="1" applyAlignment="1">
      <alignment/>
      <protection/>
    </xf>
    <xf numFmtId="0" fontId="3" fillId="0" borderId="10" xfId="61" applyFont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1" fontId="3" fillId="0" borderId="11" xfId="53" applyNumberFormat="1" applyFont="1" applyBorder="1" applyAlignment="1">
      <alignment horizontal="right"/>
      <protection/>
    </xf>
    <xf numFmtId="0" fontId="3" fillId="0" borderId="11" xfId="53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3" applyNumberFormat="1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3" fillId="33" borderId="12" xfId="53" applyFont="1" applyFill="1" applyBorder="1" applyAlignment="1">
      <alignment horizontal="left" wrapText="1"/>
      <protection/>
    </xf>
    <xf numFmtId="164" fontId="3" fillId="0" borderId="11" xfId="53" applyNumberFormat="1" applyFont="1" applyBorder="1" applyAlignment="1">
      <alignment horizontal="right"/>
      <protection/>
    </xf>
    <xf numFmtId="0" fontId="6" fillId="0" borderId="12" xfId="53" applyFont="1" applyBorder="1" applyAlignme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2" fontId="3" fillId="0" borderId="11" xfId="53" applyNumberFormat="1" applyFont="1" applyBorder="1" applyAlignment="1">
      <alignment horizontal="right"/>
      <protection/>
    </xf>
    <xf numFmtId="0" fontId="4" fillId="33" borderId="12" xfId="53" applyFont="1" applyFill="1" applyBorder="1" applyAlignment="1">
      <alignment horizontal="left" wrapText="1"/>
      <protection/>
    </xf>
    <xf numFmtId="0" fontId="4" fillId="33" borderId="11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left" wrapText="1"/>
      <protection/>
    </xf>
    <xf numFmtId="1" fontId="3" fillId="0" borderId="11" xfId="53" applyNumberFormat="1" applyFont="1" applyBorder="1" applyAlignment="1">
      <alignment horizontal="right"/>
      <protection/>
    </xf>
    <xf numFmtId="0" fontId="3" fillId="0" borderId="11" xfId="53" applyFont="1" applyBorder="1" applyAlignment="1">
      <alignment/>
      <protection/>
    </xf>
    <xf numFmtId="0" fontId="3" fillId="0" borderId="11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64" fontId="3" fillId="0" borderId="0" xfId="53" applyNumberFormat="1" applyFont="1" applyAlignment="1">
      <alignment horizontal="right"/>
      <protection/>
    </xf>
    <xf numFmtId="0" fontId="6" fillId="0" borderId="12" xfId="54" applyFont="1" applyBorder="1" applyAlignment="1">
      <alignment/>
      <protection/>
    </xf>
    <xf numFmtId="2" fontId="4" fillId="0" borderId="10" xfId="54" applyNumberFormat="1" applyFont="1" applyBorder="1" applyAlignment="1">
      <alignment horizontal="right"/>
      <protection/>
    </xf>
    <xf numFmtId="2" fontId="3" fillId="0" borderId="0" xfId="54" applyNumberFormat="1" applyFont="1" applyAlignment="1">
      <alignment horizontal="right"/>
      <protection/>
    </xf>
    <xf numFmtId="0" fontId="3" fillId="0" borderId="0" xfId="54" applyFont="1" applyAlignment="1">
      <alignment/>
      <protection/>
    </xf>
    <xf numFmtId="0" fontId="3" fillId="33" borderId="12" xfId="54" applyFont="1" applyFill="1" applyBorder="1" applyAlignment="1">
      <alignment horizontal="left" wrapText="1"/>
      <protection/>
    </xf>
    <xf numFmtId="2" fontId="3" fillId="0" borderId="11" xfId="54" applyNumberFormat="1" applyFont="1" applyBorder="1" applyAlignment="1">
      <alignment horizontal="right"/>
      <protection/>
    </xf>
    <xf numFmtId="0" fontId="4" fillId="33" borderId="11" xfId="54" applyFont="1" applyFill="1" applyBorder="1" applyAlignment="1">
      <alignment horizontal="left" wrapText="1"/>
      <protection/>
    </xf>
    <xf numFmtId="0" fontId="3" fillId="0" borderId="11" xfId="54" applyFont="1" applyBorder="1" applyAlignment="1">
      <alignment horizontal="left" wrapText="1"/>
      <protection/>
    </xf>
    <xf numFmtId="1" fontId="3" fillId="0" borderId="11" xfId="54" applyNumberFormat="1" applyFont="1" applyBorder="1" applyAlignment="1">
      <alignment horizontal="right"/>
      <protection/>
    </xf>
    <xf numFmtId="0" fontId="4" fillId="33" borderId="12" xfId="54" applyFont="1" applyFill="1" applyBorder="1" applyAlignment="1">
      <alignment horizontal="left" wrapText="1"/>
      <protection/>
    </xf>
    <xf numFmtId="164" fontId="3" fillId="0" borderId="11" xfId="54" applyNumberFormat="1" applyFont="1" applyBorder="1" applyAlignment="1">
      <alignment horizontal="right"/>
      <protection/>
    </xf>
    <xf numFmtId="0" fontId="4" fillId="33" borderId="13" xfId="54" applyFont="1" applyFill="1" applyBorder="1" applyAlignment="1">
      <alignment horizontal="left" wrapText="1"/>
      <protection/>
    </xf>
    <xf numFmtId="0" fontId="4" fillId="33" borderId="10" xfId="54" applyFont="1" applyFill="1" applyBorder="1" applyAlignment="1">
      <alignment horizontal="left" wrapText="1"/>
      <protection/>
    </xf>
    <xf numFmtId="0" fontId="3" fillId="0" borderId="12" xfId="54" applyFont="1" applyBorder="1" applyAlignment="1">
      <alignment horizontal="left" wrapText="1"/>
      <protection/>
    </xf>
    <xf numFmtId="0" fontId="3" fillId="0" borderId="13" xfId="54" applyFont="1" applyBorder="1" applyAlignment="1">
      <alignment horizontal="left" wrapText="1"/>
      <protection/>
    </xf>
    <xf numFmtId="0" fontId="3" fillId="0" borderId="10" xfId="54" applyFont="1" applyBorder="1" applyAlignment="1">
      <alignment horizontal="left" wrapText="1"/>
      <protection/>
    </xf>
    <xf numFmtId="2" fontId="3" fillId="0" borderId="12" xfId="54" applyNumberFormat="1" applyFont="1" applyBorder="1" applyAlignment="1">
      <alignment horizontal="right"/>
      <protection/>
    </xf>
    <xf numFmtId="2" fontId="3" fillId="0" borderId="10" xfId="54" applyNumberFormat="1" applyFont="1" applyBorder="1" applyAlignment="1">
      <alignment horizontal="right"/>
      <protection/>
    </xf>
    <xf numFmtId="0" fontId="3" fillId="0" borderId="11" xfId="54" applyFont="1" applyBorder="1" applyAlignment="1">
      <alignment/>
      <protection/>
    </xf>
    <xf numFmtId="0" fontId="3" fillId="0" borderId="11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2" fontId="3" fillId="0" borderId="0" xfId="55" applyNumberFormat="1" applyFont="1" applyAlignment="1">
      <alignment horizontal="right"/>
      <protection/>
    </xf>
    <xf numFmtId="0" fontId="3" fillId="0" borderId="0" xfId="55" applyFont="1" applyAlignment="1">
      <alignment/>
      <protection/>
    </xf>
    <xf numFmtId="0" fontId="3" fillId="33" borderId="12" xfId="55" applyFont="1" applyFill="1" applyBorder="1" applyAlignment="1">
      <alignment horizontal="left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6" fillId="0" borderId="12" xfId="55" applyFont="1" applyBorder="1" applyAlignment="1">
      <alignment/>
      <protection/>
    </xf>
    <xf numFmtId="2" fontId="4" fillId="0" borderId="10" xfId="55" applyNumberFormat="1" applyFont="1" applyBorder="1" applyAlignment="1">
      <alignment horizontal="right"/>
      <protection/>
    </xf>
    <xf numFmtId="0" fontId="4" fillId="33" borderId="12" xfId="55" applyFont="1" applyFill="1" applyBorder="1" applyAlignment="1">
      <alignment horizontal="left" wrapText="1"/>
      <protection/>
    </xf>
    <xf numFmtId="0" fontId="4" fillId="33" borderId="11" xfId="55" applyFont="1" applyFill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1" fontId="3" fillId="0" borderId="11" xfId="55" applyNumberFormat="1" applyFont="1" applyBorder="1" applyAlignment="1">
      <alignment horizontal="right"/>
      <protection/>
    </xf>
    <xf numFmtId="164" fontId="3" fillId="0" borderId="11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/>
      <protection/>
    </xf>
    <xf numFmtId="0" fontId="3" fillId="0" borderId="11" xfId="55" applyFont="1" applyBorder="1" applyAlignment="1">
      <alignment horizontal="center"/>
      <protection/>
    </xf>
    <xf numFmtId="1" fontId="4" fillId="0" borderId="10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2" fontId="3" fillId="34" borderId="11" xfId="53" applyNumberFormat="1" applyFont="1" applyFill="1" applyBorder="1" applyAlignment="1">
      <alignment horizontal="right"/>
      <protection/>
    </xf>
    <xf numFmtId="1" fontId="4" fillId="0" borderId="10" xfId="53" applyNumberFormat="1" applyFont="1" applyBorder="1" applyAlignment="1">
      <alignment horizontal="right"/>
      <protection/>
    </xf>
    <xf numFmtId="2" fontId="3" fillId="0" borderId="0" xfId="52" applyNumberFormat="1" applyFont="1" applyAlignment="1">
      <alignment horizontal="right"/>
      <protection/>
    </xf>
    <xf numFmtId="1" fontId="4" fillId="0" borderId="10" xfId="54" applyNumberFormat="1" applyFont="1" applyBorder="1" applyAlignment="1">
      <alignment horizontal="right"/>
      <protection/>
    </xf>
    <xf numFmtId="164" fontId="3" fillId="0" borderId="0" xfId="55" applyNumberFormat="1" applyFont="1" applyAlignment="1">
      <alignment horizontal="right"/>
      <protection/>
    </xf>
    <xf numFmtId="1" fontId="3" fillId="0" borderId="0" xfId="55" applyNumberFormat="1" applyFont="1" applyAlignment="1">
      <alignment horizontal="right"/>
      <protection/>
    </xf>
    <xf numFmtId="1" fontId="3" fillId="0" borderId="0" xfId="56" applyNumberFormat="1" applyFont="1" applyAlignment="1">
      <alignment horizontal="right"/>
      <protection/>
    </xf>
    <xf numFmtId="0" fontId="3" fillId="0" borderId="0" xfId="56" applyFont="1" applyAlignment="1">
      <alignment/>
      <protection/>
    </xf>
    <xf numFmtId="0" fontId="3" fillId="33" borderId="12" xfId="56" applyFont="1" applyFill="1" applyBorder="1" applyAlignment="1">
      <alignment horizontal="left" wrapText="1"/>
      <protection/>
    </xf>
    <xf numFmtId="2" fontId="3" fillId="0" borderId="11" xfId="56" applyNumberFormat="1" applyFont="1" applyBorder="1" applyAlignment="1">
      <alignment horizontal="right"/>
      <protection/>
    </xf>
    <xf numFmtId="0" fontId="6" fillId="0" borderId="12" xfId="56" applyFont="1" applyBorder="1" applyAlignment="1">
      <alignment/>
      <protection/>
    </xf>
    <xf numFmtId="2" fontId="4" fillId="0" borderId="10" xfId="56" applyNumberFormat="1" applyFont="1" applyBorder="1" applyAlignment="1">
      <alignment horizontal="right"/>
      <protection/>
    </xf>
    <xf numFmtId="0" fontId="4" fillId="33" borderId="12" xfId="56" applyFont="1" applyFill="1" applyBorder="1" applyAlignment="1">
      <alignment horizontal="left" wrapText="1"/>
      <protection/>
    </xf>
    <xf numFmtId="0" fontId="4" fillId="33" borderId="11" xfId="56" applyFont="1" applyFill="1" applyBorder="1" applyAlignment="1">
      <alignment horizontal="left" wrapText="1"/>
      <protection/>
    </xf>
    <xf numFmtId="0" fontId="3" fillId="0" borderId="11" xfId="56" applyFont="1" applyBorder="1" applyAlignment="1">
      <alignment horizontal="left" wrapText="1"/>
      <protection/>
    </xf>
    <xf numFmtId="1" fontId="3" fillId="0" borderId="11" xfId="56" applyNumberFormat="1" applyFont="1" applyBorder="1" applyAlignment="1">
      <alignment horizontal="right"/>
      <protection/>
    </xf>
    <xf numFmtId="164" fontId="3" fillId="0" borderId="11" xfId="56" applyNumberFormat="1" applyFont="1" applyBorder="1" applyAlignment="1">
      <alignment horizontal="right"/>
      <protection/>
    </xf>
    <xf numFmtId="2" fontId="41" fillId="0" borderId="11" xfId="56" applyNumberFormat="1" applyFont="1" applyBorder="1" applyAlignment="1">
      <alignment horizontal="right"/>
      <protection/>
    </xf>
    <xf numFmtId="0" fontId="41" fillId="0" borderId="11" xfId="56" applyFont="1" applyBorder="1" applyAlignment="1">
      <alignment horizontal="left" wrapText="1"/>
      <protection/>
    </xf>
    <xf numFmtId="0" fontId="4" fillId="33" borderId="13" xfId="56" applyFont="1" applyFill="1" applyBorder="1" applyAlignment="1">
      <alignment horizontal="left" wrapText="1"/>
      <protection/>
    </xf>
    <xf numFmtId="1" fontId="3" fillId="0" borderId="12" xfId="56" applyNumberFormat="1" applyFont="1" applyBorder="1" applyAlignment="1">
      <alignment horizontal="right"/>
      <protection/>
    </xf>
    <xf numFmtId="1" fontId="3" fillId="0" borderId="10" xfId="56" applyNumberFormat="1" applyFont="1" applyBorder="1" applyAlignment="1">
      <alignment horizontal="right"/>
      <protection/>
    </xf>
    <xf numFmtId="0" fontId="3" fillId="0" borderId="11" xfId="56" applyFont="1" applyBorder="1" applyAlignment="1">
      <alignment/>
      <protection/>
    </xf>
    <xf numFmtId="0" fontId="3" fillId="0" borderId="11" xfId="56" applyFont="1" applyBorder="1" applyAlignment="1">
      <alignment horizontal="center"/>
      <protection/>
    </xf>
    <xf numFmtId="2" fontId="3" fillId="0" borderId="0" xfId="56" applyNumberFormat="1" applyFont="1" applyAlignment="1">
      <alignment horizontal="right"/>
      <protection/>
    </xf>
    <xf numFmtId="1" fontId="4" fillId="0" borderId="10" xfId="56" applyNumberFormat="1" applyFont="1" applyBorder="1" applyAlignment="1">
      <alignment horizontal="right"/>
      <protection/>
    </xf>
    <xf numFmtId="0" fontId="3" fillId="0" borderId="11" xfId="56" applyFont="1" applyBorder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6" fillId="0" borderId="12" xfId="57" applyFont="1" applyBorder="1" applyAlignment="1">
      <alignment/>
      <protection/>
    </xf>
    <xf numFmtId="2" fontId="4" fillId="0" borderId="10" xfId="57" applyNumberFormat="1" applyFont="1" applyBorder="1" applyAlignment="1">
      <alignment horizontal="right"/>
      <protection/>
    </xf>
    <xf numFmtId="2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/>
      <protection/>
    </xf>
    <xf numFmtId="0" fontId="3" fillId="33" borderId="12" xfId="57" applyFont="1" applyFill="1" applyBorder="1" applyAlignment="1">
      <alignment horizontal="left" wrapText="1"/>
      <protection/>
    </xf>
    <xf numFmtId="2" fontId="3" fillId="0" borderId="11" xfId="57" applyNumberFormat="1" applyFont="1" applyBorder="1" applyAlignment="1">
      <alignment horizontal="right"/>
      <protection/>
    </xf>
    <xf numFmtId="0" fontId="4" fillId="33" borderId="11" xfId="57" applyFont="1" applyFill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1" fontId="3" fillId="0" borderId="11" xfId="57" applyNumberFormat="1" applyFont="1" applyBorder="1" applyAlignment="1">
      <alignment horizontal="right"/>
      <protection/>
    </xf>
    <xf numFmtId="0" fontId="4" fillId="33" borderId="12" xfId="57" applyFont="1" applyFill="1" applyBorder="1" applyAlignment="1">
      <alignment horizontal="left" wrapText="1"/>
      <protection/>
    </xf>
    <xf numFmtId="164" fontId="3" fillId="0" borderId="11" xfId="57" applyNumberFormat="1" applyFont="1" applyBorder="1" applyAlignment="1">
      <alignment horizontal="right"/>
      <protection/>
    </xf>
    <xf numFmtId="2" fontId="41" fillId="0" borderId="11" xfId="57" applyNumberFormat="1" applyFont="1" applyBorder="1" applyAlignment="1">
      <alignment horizontal="right"/>
      <protection/>
    </xf>
    <xf numFmtId="0" fontId="3" fillId="0" borderId="11" xfId="57" applyFont="1" applyBorder="1" applyAlignment="1">
      <alignment/>
      <protection/>
    </xf>
    <xf numFmtId="0" fontId="3" fillId="0" borderId="11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3" fillId="0" borderId="0" xfId="58" applyFont="1" applyAlignment="1">
      <alignment/>
      <protection/>
    </xf>
    <xf numFmtId="0" fontId="3" fillId="33" borderId="12" xfId="58" applyFont="1" applyFill="1" applyBorder="1" applyAlignment="1">
      <alignment horizontal="left" wrapText="1"/>
      <protection/>
    </xf>
    <xf numFmtId="2" fontId="3" fillId="0" borderId="11" xfId="58" applyNumberFormat="1" applyFont="1" applyBorder="1" applyAlignment="1">
      <alignment horizontal="right"/>
      <protection/>
    </xf>
    <xf numFmtId="0" fontId="4" fillId="33" borderId="12" xfId="58" applyFont="1" applyFill="1" applyBorder="1" applyAlignment="1">
      <alignment horizontal="left" wrapText="1"/>
      <protection/>
    </xf>
    <xf numFmtId="0" fontId="6" fillId="0" borderId="12" xfId="58" applyFont="1" applyBorder="1" applyAlignment="1">
      <alignment/>
      <protection/>
    </xf>
    <xf numFmtId="2" fontId="4" fillId="0" borderId="10" xfId="58" applyNumberFormat="1" applyFont="1" applyBorder="1" applyAlignment="1">
      <alignment horizontal="right"/>
      <protection/>
    </xf>
    <xf numFmtId="2" fontId="3" fillId="0" borderId="0" xfId="58" applyNumberFormat="1" applyFont="1" applyAlignment="1">
      <alignment horizontal="right"/>
      <protection/>
    </xf>
    <xf numFmtId="0" fontId="4" fillId="33" borderId="11" xfId="58" applyFont="1" applyFill="1" applyBorder="1" applyAlignment="1">
      <alignment horizontal="left" wrapText="1"/>
      <protection/>
    </xf>
    <xf numFmtId="0" fontId="3" fillId="0" borderId="11" xfId="58" applyFont="1" applyBorder="1" applyAlignment="1">
      <alignment horizontal="left" wrapText="1"/>
      <protection/>
    </xf>
    <xf numFmtId="1" fontId="3" fillId="0" borderId="11" xfId="58" applyNumberFormat="1" applyFont="1" applyBorder="1" applyAlignment="1">
      <alignment horizontal="right"/>
      <protection/>
    </xf>
    <xf numFmtId="164" fontId="3" fillId="0" borderId="11" xfId="58" applyNumberFormat="1" applyFont="1" applyBorder="1" applyAlignment="1">
      <alignment horizontal="right"/>
      <protection/>
    </xf>
    <xf numFmtId="0" fontId="4" fillId="34" borderId="12" xfId="58" applyFont="1" applyFill="1" applyBorder="1" applyAlignment="1">
      <alignment horizontal="left" wrapText="1"/>
      <protection/>
    </xf>
    <xf numFmtId="0" fontId="3" fillId="0" borderId="11" xfId="58" applyFont="1" applyBorder="1" applyAlignment="1">
      <alignment horizontal="center"/>
      <protection/>
    </xf>
    <xf numFmtId="0" fontId="3" fillId="0" borderId="11" xfId="58" applyFont="1" applyBorder="1" applyAlignment="1">
      <alignment/>
      <protection/>
    </xf>
    <xf numFmtId="164" fontId="3" fillId="0" borderId="0" xfId="58" applyNumberFormat="1" applyFont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1" fontId="3" fillId="0" borderId="0" xfId="58" applyNumberFormat="1" applyFont="1" applyAlignment="1">
      <alignment horizontal="right"/>
      <protection/>
    </xf>
    <xf numFmtId="2" fontId="3" fillId="0" borderId="0" xfId="59" applyNumberFormat="1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3" fillId="33" borderId="12" xfId="59" applyFont="1" applyFill="1" applyBorder="1" applyAlignment="1">
      <alignment horizontal="left" wrapText="1"/>
      <protection/>
    </xf>
    <xf numFmtId="2" fontId="3" fillId="0" borderId="11" xfId="59" applyNumberFormat="1" applyFont="1" applyBorder="1" applyAlignment="1">
      <alignment horizontal="right"/>
      <protection/>
    </xf>
    <xf numFmtId="0" fontId="6" fillId="0" borderId="12" xfId="59" applyFont="1" applyBorder="1" applyAlignment="1">
      <alignment/>
      <protection/>
    </xf>
    <xf numFmtId="2" fontId="4" fillId="0" borderId="10" xfId="59" applyNumberFormat="1" applyFont="1" applyBorder="1" applyAlignment="1">
      <alignment horizontal="right"/>
      <protection/>
    </xf>
    <xf numFmtId="0" fontId="4" fillId="33" borderId="12" xfId="59" applyFont="1" applyFill="1" applyBorder="1" applyAlignment="1">
      <alignment horizontal="left" wrapText="1"/>
      <protection/>
    </xf>
    <xf numFmtId="0" fontId="4" fillId="33" borderId="11" xfId="59" applyFont="1" applyFill="1" applyBorder="1" applyAlignment="1">
      <alignment horizontal="left" wrapText="1"/>
      <protection/>
    </xf>
    <xf numFmtId="0" fontId="3" fillId="0" borderId="11" xfId="59" applyFont="1" applyBorder="1" applyAlignment="1">
      <alignment horizontal="left" wrapText="1"/>
      <protection/>
    </xf>
    <xf numFmtId="1" fontId="3" fillId="0" borderId="11" xfId="59" applyNumberFormat="1" applyFont="1" applyBorder="1" applyAlignment="1">
      <alignment horizontal="right"/>
      <protection/>
    </xf>
    <xf numFmtId="164" fontId="3" fillId="0" borderId="11" xfId="59" applyNumberFormat="1" applyFont="1" applyBorder="1" applyAlignment="1">
      <alignment horizontal="right"/>
      <protection/>
    </xf>
    <xf numFmtId="2" fontId="41" fillId="0" borderId="11" xfId="59" applyNumberFormat="1" applyFont="1" applyBorder="1" applyAlignment="1">
      <alignment horizontal="right"/>
      <protection/>
    </xf>
    <xf numFmtId="0" fontId="3" fillId="0" borderId="11" xfId="59" applyFont="1" applyBorder="1" applyAlignment="1">
      <alignment/>
      <protection/>
    </xf>
    <xf numFmtId="0" fontId="3" fillId="0" borderId="11" xfId="59" applyFont="1" applyBorder="1" applyAlignment="1">
      <alignment horizontal="center"/>
      <protection/>
    </xf>
    <xf numFmtId="1" fontId="4" fillId="0" borderId="10" xfId="59" applyNumberFormat="1" applyFont="1" applyBorder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2" fontId="3" fillId="0" borderId="0" xfId="60" applyNumberFormat="1" applyFont="1" applyAlignment="1">
      <alignment horizontal="right"/>
      <protection/>
    </xf>
    <xf numFmtId="0" fontId="3" fillId="0" borderId="0" xfId="60" applyFont="1" applyAlignment="1">
      <alignment/>
      <protection/>
    </xf>
    <xf numFmtId="0" fontId="3" fillId="33" borderId="12" xfId="60" applyFont="1" applyFill="1" applyBorder="1" applyAlignment="1">
      <alignment horizontal="left" wrapText="1"/>
      <protection/>
    </xf>
    <xf numFmtId="2" fontId="3" fillId="0" borderId="11" xfId="60" applyNumberFormat="1" applyFont="1" applyBorder="1" applyAlignment="1">
      <alignment horizontal="right"/>
      <protection/>
    </xf>
    <xf numFmtId="0" fontId="6" fillId="0" borderId="12" xfId="60" applyFont="1" applyBorder="1" applyAlignment="1">
      <alignment/>
      <protection/>
    </xf>
    <xf numFmtId="164" fontId="4" fillId="0" borderId="10" xfId="60" applyNumberFormat="1" applyFont="1" applyBorder="1" applyAlignment="1">
      <alignment horizontal="right"/>
      <protection/>
    </xf>
    <xf numFmtId="164" fontId="3" fillId="0" borderId="11" xfId="60" applyNumberFormat="1" applyFont="1" applyBorder="1" applyAlignment="1">
      <alignment horizontal="right"/>
      <protection/>
    </xf>
    <xf numFmtId="1" fontId="3" fillId="0" borderId="11" xfId="60" applyNumberFormat="1" applyFont="1" applyBorder="1" applyAlignment="1">
      <alignment horizontal="right"/>
      <protection/>
    </xf>
    <xf numFmtId="0" fontId="4" fillId="33" borderId="12" xfId="60" applyFont="1" applyFill="1" applyBorder="1" applyAlignment="1">
      <alignment horizontal="left" wrapText="1"/>
      <protection/>
    </xf>
    <xf numFmtId="0" fontId="4" fillId="33" borderId="11" xfId="60" applyFont="1" applyFill="1" applyBorder="1" applyAlignment="1">
      <alignment horizontal="left" wrapText="1"/>
      <protection/>
    </xf>
    <xf numFmtId="0" fontId="3" fillId="0" borderId="11" xfId="60" applyFont="1" applyBorder="1" applyAlignment="1">
      <alignment horizontal="left" wrapText="1"/>
      <protection/>
    </xf>
    <xf numFmtId="0" fontId="3" fillId="0" borderId="11" xfId="60" applyFont="1" applyBorder="1" applyAlignment="1">
      <alignment horizontal="center"/>
      <protection/>
    </xf>
    <xf numFmtId="0" fontId="3" fillId="0" borderId="11" xfId="60" applyFont="1" applyBorder="1" applyAlignment="1">
      <alignment/>
      <protection/>
    </xf>
    <xf numFmtId="0" fontId="4" fillId="0" borderId="0" xfId="60" applyFont="1" applyAlignment="1">
      <alignment horizontal="center"/>
      <protection/>
    </xf>
    <xf numFmtId="0" fontId="3" fillId="0" borderId="0" xfId="61" applyFont="1" applyAlignment="1">
      <alignment/>
      <protection/>
    </xf>
    <xf numFmtId="0" fontId="3" fillId="33" borderId="12" xfId="61" applyFont="1" applyFill="1" applyBorder="1" applyAlignment="1">
      <alignment horizontal="left" wrapText="1"/>
      <protection/>
    </xf>
    <xf numFmtId="2" fontId="3" fillId="0" borderId="11" xfId="61" applyNumberFormat="1" applyFont="1" applyBorder="1" applyAlignment="1">
      <alignment horizontal="right"/>
      <protection/>
    </xf>
    <xf numFmtId="0" fontId="4" fillId="33" borderId="12" xfId="61" applyFont="1" applyFill="1" applyBorder="1" applyAlignment="1">
      <alignment horizontal="left" wrapText="1"/>
      <protection/>
    </xf>
    <xf numFmtId="0" fontId="6" fillId="0" borderId="12" xfId="61" applyFont="1" applyBorder="1" applyAlignment="1">
      <alignment/>
      <protection/>
    </xf>
    <xf numFmtId="2" fontId="4" fillId="0" borderId="10" xfId="61" applyNumberFormat="1" applyFont="1" applyBorder="1" applyAlignment="1">
      <alignment horizontal="right"/>
      <protection/>
    </xf>
    <xf numFmtId="164" fontId="3" fillId="0" borderId="0" xfId="61" applyNumberFormat="1" applyFont="1" applyAlignment="1">
      <alignment horizontal="right"/>
      <protection/>
    </xf>
    <xf numFmtId="0" fontId="4" fillId="33" borderId="11" xfId="61" applyFont="1" applyFill="1" applyBorder="1" applyAlignment="1">
      <alignment horizontal="left" wrapText="1"/>
      <protection/>
    </xf>
    <xf numFmtId="0" fontId="3" fillId="0" borderId="11" xfId="61" applyFont="1" applyBorder="1" applyAlignment="1">
      <alignment horizontal="left" wrapText="1"/>
      <protection/>
    </xf>
    <xf numFmtId="1" fontId="3" fillId="0" borderId="11" xfId="61" applyNumberFormat="1" applyFont="1" applyBorder="1" applyAlignment="1">
      <alignment horizontal="right"/>
      <protection/>
    </xf>
    <xf numFmtId="164" fontId="3" fillId="0" borderId="11" xfId="61" applyNumberFormat="1" applyFont="1" applyBorder="1" applyAlignment="1">
      <alignment horizontal="right"/>
      <protection/>
    </xf>
    <xf numFmtId="0" fontId="3" fillId="0" borderId="11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2" fontId="3" fillId="0" borderId="0" xfId="61" applyNumberFormat="1" applyFont="1" applyAlignment="1">
      <alignment horizontal="right"/>
      <protection/>
    </xf>
    <xf numFmtId="0" fontId="4" fillId="0" borderId="0" xfId="61" applyFont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енина 10" xfId="52"/>
    <cellStyle name="Обычный_Лист1" xfId="53"/>
    <cellStyle name="Обычный_Лист2" xfId="54"/>
    <cellStyle name="Обычный_Лист3" xfId="55"/>
    <cellStyle name="Обычный_Лист4" xfId="56"/>
    <cellStyle name="Обычный_Лист5" xfId="57"/>
    <cellStyle name="Обычный_Лист6" xfId="58"/>
    <cellStyle name="Обычный_Лист7" xfId="59"/>
    <cellStyle name="Обычный_Лист8" xfId="60"/>
    <cellStyle name="Обычный_Лист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67">
      <selection activeCell="G87" sqref="G87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73" t="s">
        <v>6</v>
      </c>
      <c r="J7" s="73"/>
      <c r="K7" s="73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72">
        <v>137601.96</v>
      </c>
      <c r="I8" s="72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83" t="s">
        <v>10</v>
      </c>
      <c r="B10" s="83"/>
      <c r="C10" s="83"/>
      <c r="D10" s="83"/>
      <c r="E10" s="83"/>
      <c r="F10" s="84" t="s">
        <v>11</v>
      </c>
      <c r="G10" s="84"/>
      <c r="H10" s="84" t="s">
        <v>12</v>
      </c>
      <c r="I10" s="84"/>
      <c r="J10" s="84" t="s">
        <v>13</v>
      </c>
      <c r="K10" s="84"/>
    </row>
    <row r="11" spans="1:11" ht="15">
      <c r="A11" s="83" t="s">
        <v>14</v>
      </c>
      <c r="B11" s="83"/>
      <c r="C11" s="83"/>
      <c r="D11" s="83"/>
      <c r="E11" s="83"/>
      <c r="F11" s="78">
        <v>250091.61</v>
      </c>
      <c r="G11" s="78"/>
      <c r="H11" s="78">
        <v>165657.94</v>
      </c>
      <c r="I11" s="78"/>
      <c r="J11" s="78">
        <v>84433.67</v>
      </c>
      <c r="K11" s="78"/>
    </row>
    <row r="12" spans="1:11" ht="15">
      <c r="A12" s="83" t="s">
        <v>15</v>
      </c>
      <c r="B12" s="83"/>
      <c r="C12" s="83"/>
      <c r="D12" s="83"/>
      <c r="E12" s="83"/>
      <c r="F12" s="78">
        <v>250091.61</v>
      </c>
      <c r="G12" s="78"/>
      <c r="H12" s="78">
        <v>165657.94</v>
      </c>
      <c r="I12" s="78"/>
      <c r="J12" s="78">
        <v>84433.67</v>
      </c>
      <c r="K12" s="78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86">
        <v>303259.9</v>
      </c>
      <c r="E14" s="86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 t="s">
        <v>8</v>
      </c>
      <c r="F16" s="2"/>
      <c r="G16" s="2"/>
      <c r="H16" s="72">
        <v>-11347.04</v>
      </c>
      <c r="I16" s="72"/>
      <c r="J16" s="2" t="s">
        <v>9</v>
      </c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83" t="s">
        <v>10</v>
      </c>
      <c r="B18" s="83"/>
      <c r="C18" s="83"/>
      <c r="D18" s="83"/>
      <c r="E18" s="83"/>
      <c r="F18" s="84" t="s">
        <v>11</v>
      </c>
      <c r="G18" s="84"/>
      <c r="H18" s="84" t="s">
        <v>12</v>
      </c>
      <c r="I18" s="84"/>
      <c r="J18" s="84" t="s">
        <v>13</v>
      </c>
      <c r="K18" s="84"/>
    </row>
    <row r="19" spans="1:11" ht="15">
      <c r="A19" s="83" t="s">
        <v>18</v>
      </c>
      <c r="B19" s="83"/>
      <c r="C19" s="83"/>
      <c r="D19" s="83"/>
      <c r="E19" s="83"/>
      <c r="F19" s="78">
        <v>75614.76</v>
      </c>
      <c r="G19" s="78"/>
      <c r="H19" s="78">
        <v>78521.07</v>
      </c>
      <c r="I19" s="78"/>
      <c r="J19" s="78">
        <v>-2906.31</v>
      </c>
      <c r="K19" s="78"/>
    </row>
    <row r="20" spans="1:11" ht="15">
      <c r="A20" s="83" t="s">
        <v>15</v>
      </c>
      <c r="B20" s="83"/>
      <c r="C20" s="83"/>
      <c r="D20" s="83"/>
      <c r="E20" s="83"/>
      <c r="F20" s="78">
        <v>75614.76</v>
      </c>
      <c r="G20" s="78"/>
      <c r="H20" s="78">
        <v>78521.07</v>
      </c>
      <c r="I20" s="78"/>
      <c r="J20" s="78">
        <v>-2906.31</v>
      </c>
      <c r="K20" s="78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16</v>
      </c>
      <c r="B22" s="2"/>
      <c r="C22" s="2"/>
      <c r="D22" s="72">
        <v>67174.03</v>
      </c>
      <c r="E22" s="72"/>
      <c r="F22" s="2" t="s">
        <v>9</v>
      </c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4" t="s">
        <v>19</v>
      </c>
      <c r="B24" s="2"/>
      <c r="C24" s="2"/>
      <c r="D24" s="2"/>
      <c r="E24" s="2"/>
      <c r="F24" s="2"/>
      <c r="G24" s="2"/>
      <c r="H24" s="72"/>
      <c r="I24" s="7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83" t="s">
        <v>10</v>
      </c>
      <c r="B26" s="83"/>
      <c r="C26" s="83"/>
      <c r="D26" s="83"/>
      <c r="E26" s="83"/>
      <c r="F26" s="84" t="s">
        <v>11</v>
      </c>
      <c r="G26" s="84"/>
      <c r="H26" s="84" t="s">
        <v>12</v>
      </c>
      <c r="I26" s="84"/>
      <c r="J26" s="84" t="s">
        <v>13</v>
      </c>
      <c r="K26" s="84"/>
    </row>
    <row r="27" spans="1:11" ht="15">
      <c r="A27" s="83" t="s">
        <v>18</v>
      </c>
      <c r="B27" s="83"/>
      <c r="C27" s="83"/>
      <c r="D27" s="83"/>
      <c r="E27" s="83"/>
      <c r="F27" s="78">
        <v>374402.16</v>
      </c>
      <c r="G27" s="78"/>
      <c r="H27" s="78">
        <v>389701.91</v>
      </c>
      <c r="I27" s="78"/>
      <c r="J27" s="78">
        <v>-15299.75</v>
      </c>
      <c r="K27" s="78"/>
    </row>
    <row r="28" spans="1:11" ht="15">
      <c r="A28" s="83" t="s">
        <v>15</v>
      </c>
      <c r="B28" s="83"/>
      <c r="C28" s="83"/>
      <c r="D28" s="83"/>
      <c r="E28" s="83"/>
      <c r="F28" s="78">
        <v>374402.16</v>
      </c>
      <c r="G28" s="78"/>
      <c r="H28" s="78">
        <v>389701.91</v>
      </c>
      <c r="I28" s="78"/>
      <c r="J28" s="78">
        <v>-15299.75</v>
      </c>
      <c r="K28" s="78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0" ht="32.25">
      <c r="A30" s="84" t="s">
        <v>20</v>
      </c>
      <c r="B30" s="84"/>
      <c r="C30" s="84"/>
      <c r="D30" s="84" t="s">
        <v>21</v>
      </c>
      <c r="E30" s="84"/>
      <c r="F30" s="84"/>
      <c r="G30" s="84"/>
      <c r="H30" s="84" t="s">
        <v>24</v>
      </c>
      <c r="I30" s="84"/>
      <c r="J30" s="61" t="s">
        <v>238</v>
      </c>
    </row>
    <row r="31" spans="1:10" ht="15">
      <c r="A31" s="79" t="s">
        <v>25</v>
      </c>
      <c r="B31" s="79"/>
      <c r="C31" s="79"/>
      <c r="D31" s="79"/>
      <c r="E31" s="79"/>
      <c r="F31" s="79"/>
      <c r="G31" s="5"/>
      <c r="H31" s="78">
        <v>150216.16</v>
      </c>
      <c r="I31" s="78"/>
      <c r="J31" s="63">
        <f>H31/12/2241.4</f>
        <v>5.58490824187264</v>
      </c>
    </row>
    <row r="32" spans="1:10" ht="15">
      <c r="A32" s="79" t="s">
        <v>26</v>
      </c>
      <c r="B32" s="79"/>
      <c r="C32" s="79"/>
      <c r="D32" s="79"/>
      <c r="E32" s="79"/>
      <c r="F32" s="79"/>
      <c r="G32" s="5"/>
      <c r="H32" s="78">
        <v>24975.86</v>
      </c>
      <c r="I32" s="78"/>
      <c r="J32" s="63">
        <f aca="true" t="shared" si="0" ref="J32:J83">H32/12/2241.4</f>
        <v>0.9285810951488653</v>
      </c>
    </row>
    <row r="33" spans="1:10" ht="24.75" customHeight="1">
      <c r="A33" s="80"/>
      <c r="B33" s="80"/>
      <c r="C33" s="80"/>
      <c r="D33" s="81" t="s">
        <v>28</v>
      </c>
      <c r="E33" s="81"/>
      <c r="F33" s="81"/>
      <c r="G33" s="81"/>
      <c r="H33" s="78">
        <v>11821.18</v>
      </c>
      <c r="I33" s="78"/>
      <c r="J33" s="63">
        <f t="shared" si="0"/>
        <v>0.4395013533208411</v>
      </c>
    </row>
    <row r="34" spans="1:10" ht="24.75" customHeight="1">
      <c r="A34" s="80"/>
      <c r="B34" s="80"/>
      <c r="C34" s="80"/>
      <c r="D34" s="81" t="s">
        <v>29</v>
      </c>
      <c r="E34" s="81"/>
      <c r="F34" s="81"/>
      <c r="G34" s="81"/>
      <c r="H34" s="78">
        <v>6871.74</v>
      </c>
      <c r="I34" s="78"/>
      <c r="J34" s="63">
        <f t="shared" si="0"/>
        <v>0.2554854109038993</v>
      </c>
    </row>
    <row r="35" spans="1:10" ht="15">
      <c r="A35" s="80"/>
      <c r="B35" s="80"/>
      <c r="C35" s="80"/>
      <c r="D35" s="81" t="s">
        <v>30</v>
      </c>
      <c r="E35" s="81"/>
      <c r="F35" s="81"/>
      <c r="G35" s="81"/>
      <c r="H35" s="78">
        <v>6282.94</v>
      </c>
      <c r="I35" s="78"/>
      <c r="J35" s="63">
        <f t="shared" si="0"/>
        <v>0.23359433092412477</v>
      </c>
    </row>
    <row r="36" spans="1:10" ht="15">
      <c r="A36" s="79" t="s">
        <v>31</v>
      </c>
      <c r="B36" s="79"/>
      <c r="C36" s="79"/>
      <c r="D36" s="79"/>
      <c r="E36" s="79"/>
      <c r="F36" s="79"/>
      <c r="G36" s="5"/>
      <c r="H36" s="78">
        <v>4849.73</v>
      </c>
      <c r="I36" s="78"/>
      <c r="J36" s="63">
        <f t="shared" si="0"/>
        <v>0.18030880996995924</v>
      </c>
    </row>
    <row r="37" spans="1:10" ht="24.75" customHeight="1">
      <c r="A37" s="80"/>
      <c r="B37" s="80"/>
      <c r="C37" s="80"/>
      <c r="D37" s="81" t="s">
        <v>32</v>
      </c>
      <c r="E37" s="81"/>
      <c r="F37" s="81"/>
      <c r="G37" s="81"/>
      <c r="H37" s="78">
        <v>67.53</v>
      </c>
      <c r="I37" s="78"/>
      <c r="J37" s="63">
        <f t="shared" si="0"/>
        <v>0.0025107075934683682</v>
      </c>
    </row>
    <row r="38" spans="1:10" ht="24.75" customHeight="1">
      <c r="A38" s="80"/>
      <c r="B38" s="80"/>
      <c r="C38" s="80"/>
      <c r="D38" s="81" t="s">
        <v>33</v>
      </c>
      <c r="E38" s="81"/>
      <c r="F38" s="81"/>
      <c r="G38" s="81"/>
      <c r="H38" s="78">
        <v>1307.18</v>
      </c>
      <c r="I38" s="78"/>
      <c r="J38" s="63">
        <f t="shared" si="0"/>
        <v>0.04859983343743494</v>
      </c>
    </row>
    <row r="39" spans="1:10" ht="15">
      <c r="A39" s="80"/>
      <c r="B39" s="80"/>
      <c r="C39" s="80"/>
      <c r="D39" s="81" t="s">
        <v>34</v>
      </c>
      <c r="E39" s="81"/>
      <c r="F39" s="81"/>
      <c r="G39" s="81"/>
      <c r="H39" s="78">
        <v>3475.02</v>
      </c>
      <c r="I39" s="78"/>
      <c r="J39" s="63">
        <f t="shared" si="0"/>
        <v>0.12919826893905592</v>
      </c>
    </row>
    <row r="40" spans="1:10" ht="15">
      <c r="A40" s="79" t="s">
        <v>35</v>
      </c>
      <c r="B40" s="79"/>
      <c r="C40" s="79"/>
      <c r="D40" s="79"/>
      <c r="E40" s="79"/>
      <c r="F40" s="79"/>
      <c r="G40" s="5"/>
      <c r="H40" s="78">
        <v>33018.38</v>
      </c>
      <c r="I40" s="78"/>
      <c r="J40" s="63">
        <f t="shared" si="0"/>
        <v>1.2275951042503195</v>
      </c>
    </row>
    <row r="41" spans="1:10" ht="24.75" customHeight="1">
      <c r="A41" s="80"/>
      <c r="B41" s="80"/>
      <c r="C41" s="80"/>
      <c r="D41" s="81" t="s">
        <v>36</v>
      </c>
      <c r="E41" s="81"/>
      <c r="F41" s="81"/>
      <c r="G41" s="81"/>
      <c r="H41" s="75">
        <v>7857.4</v>
      </c>
      <c r="I41" s="75"/>
      <c r="J41" s="63">
        <f t="shared" si="0"/>
        <v>0.292131405966509</v>
      </c>
    </row>
    <row r="42" spans="1:10" ht="24.75" customHeight="1">
      <c r="A42" s="80"/>
      <c r="B42" s="80"/>
      <c r="C42" s="80"/>
      <c r="D42" s="81" t="s">
        <v>37</v>
      </c>
      <c r="E42" s="81"/>
      <c r="F42" s="81"/>
      <c r="G42" s="81"/>
      <c r="H42" s="78">
        <v>3812.33</v>
      </c>
      <c r="I42" s="78"/>
      <c r="J42" s="63">
        <f t="shared" si="0"/>
        <v>0.14173916599744207</v>
      </c>
    </row>
    <row r="43" spans="1:10" ht="24.75" customHeight="1">
      <c r="A43" s="80"/>
      <c r="B43" s="80"/>
      <c r="C43" s="80"/>
      <c r="D43" s="81" t="s">
        <v>38</v>
      </c>
      <c r="E43" s="81"/>
      <c r="F43" s="81"/>
      <c r="G43" s="81"/>
      <c r="H43" s="78">
        <v>3203.02</v>
      </c>
      <c r="I43" s="78"/>
      <c r="J43" s="63">
        <f t="shared" si="0"/>
        <v>0.11908554177448619</v>
      </c>
    </row>
    <row r="44" spans="1:10" ht="15">
      <c r="A44" s="80"/>
      <c r="B44" s="80"/>
      <c r="C44" s="80"/>
      <c r="D44" s="81" t="s">
        <v>39</v>
      </c>
      <c r="E44" s="81"/>
      <c r="F44" s="81"/>
      <c r="G44" s="81"/>
      <c r="H44" s="78">
        <v>4448.66</v>
      </c>
      <c r="I44" s="78"/>
      <c r="J44" s="63">
        <f t="shared" si="0"/>
        <v>0.16539737069093718</v>
      </c>
    </row>
    <row r="45" spans="1:10" ht="24.75" customHeight="1">
      <c r="A45" s="80"/>
      <c r="B45" s="80"/>
      <c r="C45" s="80"/>
      <c r="D45" s="81" t="s">
        <v>249</v>
      </c>
      <c r="E45" s="81"/>
      <c r="F45" s="81"/>
      <c r="G45" s="81"/>
      <c r="H45" s="78">
        <v>4744.64</v>
      </c>
      <c r="I45" s="78"/>
      <c r="J45" s="63">
        <f t="shared" si="0"/>
        <v>0.17640165372832456</v>
      </c>
    </row>
    <row r="46" spans="1:10" ht="24.75" customHeight="1">
      <c r="A46" s="80"/>
      <c r="B46" s="80"/>
      <c r="C46" s="80"/>
      <c r="D46" s="81" t="s">
        <v>41</v>
      </c>
      <c r="E46" s="81"/>
      <c r="F46" s="81"/>
      <c r="G46" s="81"/>
      <c r="H46" s="78">
        <v>8952.33</v>
      </c>
      <c r="I46" s="78"/>
      <c r="J46" s="63">
        <f t="shared" si="0"/>
        <v>0.3328399660926207</v>
      </c>
    </row>
    <row r="47" spans="1:10" ht="15">
      <c r="A47" s="79" t="s">
        <v>42</v>
      </c>
      <c r="B47" s="79"/>
      <c r="C47" s="79"/>
      <c r="D47" s="79"/>
      <c r="E47" s="79"/>
      <c r="F47" s="79"/>
      <c r="G47" s="5"/>
      <c r="H47" s="78">
        <v>87372.19</v>
      </c>
      <c r="I47" s="78"/>
      <c r="J47" s="63">
        <f t="shared" si="0"/>
        <v>3.248423232503495</v>
      </c>
    </row>
    <row r="48" spans="1:10" ht="15">
      <c r="A48" s="80"/>
      <c r="B48" s="80"/>
      <c r="C48" s="80"/>
      <c r="D48" s="81" t="s">
        <v>43</v>
      </c>
      <c r="E48" s="81"/>
      <c r="F48" s="81"/>
      <c r="G48" s="81"/>
      <c r="H48" s="78">
        <v>3992.15</v>
      </c>
      <c r="I48" s="78"/>
      <c r="J48" s="63">
        <f t="shared" si="0"/>
        <v>0.14842471966925433</v>
      </c>
    </row>
    <row r="49" spans="1:10" ht="15">
      <c r="A49" s="80"/>
      <c r="B49" s="80"/>
      <c r="C49" s="80"/>
      <c r="D49" s="81" t="s">
        <v>44</v>
      </c>
      <c r="E49" s="81"/>
      <c r="F49" s="81"/>
      <c r="G49" s="81"/>
      <c r="H49" s="78">
        <v>83380.04</v>
      </c>
      <c r="I49" s="78"/>
      <c r="J49" s="63">
        <f t="shared" si="0"/>
        <v>3.09999851283424</v>
      </c>
    </row>
    <row r="50" spans="1:10" ht="15">
      <c r="A50" s="79" t="s">
        <v>45</v>
      </c>
      <c r="B50" s="79"/>
      <c r="C50" s="79"/>
      <c r="D50" s="79"/>
      <c r="E50" s="79"/>
      <c r="F50" s="79"/>
      <c r="G50" s="5"/>
      <c r="H50" s="78">
        <v>2785.79</v>
      </c>
      <c r="I50" s="78"/>
      <c r="J50" s="63">
        <f t="shared" si="0"/>
        <v>0.10357328752862793</v>
      </c>
    </row>
    <row r="51" spans="1:10" ht="15.75" customHeight="1">
      <c r="A51" s="79" t="s">
        <v>46</v>
      </c>
      <c r="B51" s="79"/>
      <c r="C51" s="79"/>
      <c r="D51" s="79"/>
      <c r="E51" s="79"/>
      <c r="F51" s="79"/>
      <c r="G51" s="5"/>
      <c r="H51" s="75">
        <v>2008.2</v>
      </c>
      <c r="I51" s="75"/>
      <c r="J51" s="63">
        <f t="shared" si="0"/>
        <v>0.07466315695547425</v>
      </c>
    </row>
    <row r="52" spans="1:10" ht="15">
      <c r="A52" s="79" t="s">
        <v>47</v>
      </c>
      <c r="B52" s="79"/>
      <c r="C52" s="79"/>
      <c r="D52" s="79"/>
      <c r="E52" s="79"/>
      <c r="F52" s="79"/>
      <c r="G52" s="5"/>
      <c r="H52" s="78">
        <v>777.59</v>
      </c>
      <c r="I52" s="78"/>
      <c r="J52" s="63">
        <f t="shared" si="0"/>
        <v>0.02891013057315368</v>
      </c>
    </row>
    <row r="53" spans="1:10" ht="24.75" customHeight="1">
      <c r="A53" s="79" t="s">
        <v>49</v>
      </c>
      <c r="B53" s="79"/>
      <c r="C53" s="79"/>
      <c r="D53" s="79"/>
      <c r="E53" s="79"/>
      <c r="F53" s="79"/>
      <c r="G53" s="5"/>
      <c r="H53" s="78">
        <v>37579.44</v>
      </c>
      <c r="I53" s="78"/>
      <c r="J53" s="63">
        <f t="shared" si="0"/>
        <v>1.3971714107254396</v>
      </c>
    </row>
    <row r="54" spans="1:10" ht="24.75" customHeight="1">
      <c r="A54" s="79" t="s">
        <v>50</v>
      </c>
      <c r="B54" s="79"/>
      <c r="C54" s="79"/>
      <c r="D54" s="79"/>
      <c r="E54" s="79"/>
      <c r="F54" s="79"/>
      <c r="G54" s="5"/>
      <c r="H54" s="78">
        <v>37579.44</v>
      </c>
      <c r="I54" s="78"/>
      <c r="J54" s="63">
        <f t="shared" si="0"/>
        <v>1.3971714107254396</v>
      </c>
    </row>
    <row r="55" spans="1:10" ht="24.75" customHeight="1">
      <c r="A55" s="79" t="s">
        <v>51</v>
      </c>
      <c r="B55" s="79"/>
      <c r="C55" s="79"/>
      <c r="D55" s="79"/>
      <c r="E55" s="79"/>
      <c r="F55" s="79"/>
      <c r="G55" s="5"/>
      <c r="H55" s="78">
        <v>9503.85</v>
      </c>
      <c r="I55" s="78"/>
      <c r="J55" s="63">
        <f t="shared" si="0"/>
        <v>0.3533450075845454</v>
      </c>
    </row>
    <row r="56" spans="1:10" ht="15">
      <c r="A56" s="80"/>
      <c r="B56" s="80"/>
      <c r="C56" s="80"/>
      <c r="D56" s="81" t="s">
        <v>52</v>
      </c>
      <c r="E56" s="81"/>
      <c r="F56" s="81"/>
      <c r="G56" s="81"/>
      <c r="H56" s="78">
        <v>697.79</v>
      </c>
      <c r="I56" s="78"/>
      <c r="J56" s="63">
        <f t="shared" si="0"/>
        <v>0.025943234882960055</v>
      </c>
    </row>
    <row r="57" spans="1:10" ht="15">
      <c r="A57" s="80"/>
      <c r="B57" s="80"/>
      <c r="C57" s="80"/>
      <c r="D57" s="81" t="s">
        <v>53</v>
      </c>
      <c r="E57" s="81"/>
      <c r="F57" s="81"/>
      <c r="G57" s="81"/>
      <c r="H57" s="75">
        <v>277.6</v>
      </c>
      <c r="I57" s="75"/>
      <c r="J57" s="63">
        <f t="shared" si="0"/>
        <v>0.010320930370899142</v>
      </c>
    </row>
    <row r="58" spans="1:10" ht="15">
      <c r="A58" s="80"/>
      <c r="B58" s="80"/>
      <c r="C58" s="80"/>
      <c r="D58" s="81" t="s">
        <v>54</v>
      </c>
      <c r="E58" s="81"/>
      <c r="F58" s="81"/>
      <c r="G58" s="81"/>
      <c r="H58" s="75">
        <v>256.6</v>
      </c>
      <c r="I58" s="75"/>
      <c r="J58" s="63">
        <f t="shared" si="0"/>
        <v>0.009540168347163976</v>
      </c>
    </row>
    <row r="59" spans="1:10" ht="15">
      <c r="A59" s="80"/>
      <c r="B59" s="80"/>
      <c r="C59" s="80"/>
      <c r="D59" s="81" t="s">
        <v>55</v>
      </c>
      <c r="E59" s="81"/>
      <c r="F59" s="81"/>
      <c r="G59" s="81"/>
      <c r="H59" s="75">
        <v>286.6</v>
      </c>
      <c r="I59" s="75"/>
      <c r="J59" s="63">
        <f t="shared" si="0"/>
        <v>0.010655542666785641</v>
      </c>
    </row>
    <row r="60" spans="1:10" ht="15">
      <c r="A60" s="80"/>
      <c r="B60" s="80"/>
      <c r="C60" s="80"/>
      <c r="D60" s="81" t="s">
        <v>52</v>
      </c>
      <c r="E60" s="81"/>
      <c r="F60" s="81"/>
      <c r="G60" s="81"/>
      <c r="H60" s="82">
        <v>395</v>
      </c>
      <c r="I60" s="82"/>
      <c r="J60" s="63">
        <f t="shared" si="0"/>
        <v>0.014685761875018587</v>
      </c>
    </row>
    <row r="61" spans="1:10" ht="24.75" customHeight="1">
      <c r="A61" s="80"/>
      <c r="B61" s="80"/>
      <c r="C61" s="80"/>
      <c r="D61" s="81" t="s">
        <v>56</v>
      </c>
      <c r="E61" s="81"/>
      <c r="F61" s="81"/>
      <c r="G61" s="81"/>
      <c r="H61" s="82">
        <v>3619</v>
      </c>
      <c r="I61" s="82"/>
      <c r="J61" s="63">
        <f t="shared" si="0"/>
        <v>0.13455132209036016</v>
      </c>
    </row>
    <row r="62" spans="1:10" ht="15">
      <c r="A62" s="80"/>
      <c r="B62" s="80"/>
      <c r="C62" s="80"/>
      <c r="D62" s="81" t="s">
        <v>57</v>
      </c>
      <c r="E62" s="81"/>
      <c r="F62" s="81"/>
      <c r="G62" s="81"/>
      <c r="H62" s="82">
        <v>440</v>
      </c>
      <c r="I62" s="82"/>
      <c r="J62" s="63">
        <f t="shared" si="0"/>
        <v>0.016358823354451085</v>
      </c>
    </row>
    <row r="63" spans="1:10" ht="24.75" customHeight="1">
      <c r="A63" s="80"/>
      <c r="B63" s="80"/>
      <c r="C63" s="80"/>
      <c r="D63" s="81" t="s">
        <v>58</v>
      </c>
      <c r="E63" s="81"/>
      <c r="F63" s="81"/>
      <c r="G63" s="81"/>
      <c r="H63" s="78">
        <v>3531.26</v>
      </c>
      <c r="I63" s="78"/>
      <c r="J63" s="63">
        <f t="shared" si="0"/>
        <v>0.1312892239969067</v>
      </c>
    </row>
    <row r="64" spans="1:10" ht="24.75" customHeight="1">
      <c r="A64" s="79" t="s">
        <v>59</v>
      </c>
      <c r="B64" s="79"/>
      <c r="C64" s="79"/>
      <c r="D64" s="79"/>
      <c r="E64" s="79"/>
      <c r="F64" s="79"/>
      <c r="G64" s="5"/>
      <c r="H64" s="78">
        <v>4701.61</v>
      </c>
      <c r="I64" s="78"/>
      <c r="J64" s="63">
        <f t="shared" si="0"/>
        <v>0.1748018351625472</v>
      </c>
    </row>
    <row r="65" spans="1:10" ht="24.75" customHeight="1">
      <c r="A65" s="80"/>
      <c r="B65" s="80"/>
      <c r="C65" s="80"/>
      <c r="D65" s="81" t="s">
        <v>61</v>
      </c>
      <c r="E65" s="81"/>
      <c r="F65" s="81"/>
      <c r="G65" s="81"/>
      <c r="H65" s="75">
        <v>2048.8</v>
      </c>
      <c r="I65" s="75"/>
      <c r="J65" s="63">
        <f t="shared" si="0"/>
        <v>0.07617263020136225</v>
      </c>
    </row>
    <row r="66" spans="1:10" ht="15">
      <c r="A66" s="80"/>
      <c r="B66" s="80"/>
      <c r="C66" s="80"/>
      <c r="D66" s="81" t="s">
        <v>60</v>
      </c>
      <c r="E66" s="81"/>
      <c r="F66" s="81"/>
      <c r="G66" s="81"/>
      <c r="H66" s="78">
        <v>2652.84</v>
      </c>
      <c r="I66" s="78"/>
      <c r="J66" s="63">
        <f t="shared" si="0"/>
        <v>0.0986303203355046</v>
      </c>
    </row>
    <row r="67" spans="1:10" ht="24.75" customHeight="1">
      <c r="A67" s="79" t="s">
        <v>62</v>
      </c>
      <c r="B67" s="79"/>
      <c r="C67" s="79"/>
      <c r="D67" s="79"/>
      <c r="E67" s="79"/>
      <c r="F67" s="79"/>
      <c r="G67" s="5"/>
      <c r="H67" s="78">
        <v>79955.35</v>
      </c>
      <c r="I67" s="78"/>
      <c r="J67" s="63">
        <f t="shared" si="0"/>
        <v>2.9726714702120702</v>
      </c>
    </row>
    <row r="68" spans="1:10" ht="24.75" customHeight="1">
      <c r="A68" s="80"/>
      <c r="B68" s="80"/>
      <c r="C68" s="80"/>
      <c r="D68" s="81" t="s">
        <v>63</v>
      </c>
      <c r="E68" s="81"/>
      <c r="F68" s="81"/>
      <c r="G68" s="81"/>
      <c r="H68" s="78">
        <v>19955.35</v>
      </c>
      <c r="I68" s="78"/>
      <c r="J68" s="63">
        <f t="shared" si="0"/>
        <v>0.7419228309687397</v>
      </c>
    </row>
    <row r="69" spans="1:10" ht="15">
      <c r="A69" s="80"/>
      <c r="B69" s="80"/>
      <c r="C69" s="80"/>
      <c r="D69" s="81" t="s">
        <v>64</v>
      </c>
      <c r="E69" s="81"/>
      <c r="F69" s="81"/>
      <c r="G69" s="81"/>
      <c r="H69" s="82">
        <v>60000</v>
      </c>
      <c r="I69" s="82"/>
      <c r="J69" s="63">
        <f t="shared" si="0"/>
        <v>2.23074863924333</v>
      </c>
    </row>
    <row r="70" spans="1:10" ht="24.75" customHeight="1">
      <c r="A70" s="79" t="s">
        <v>65</v>
      </c>
      <c r="B70" s="79"/>
      <c r="C70" s="79"/>
      <c r="D70" s="79"/>
      <c r="E70" s="79"/>
      <c r="F70" s="79"/>
      <c r="G70" s="5"/>
      <c r="H70" s="78">
        <v>9768.61</v>
      </c>
      <c r="I70" s="78"/>
      <c r="J70" s="63">
        <f t="shared" si="0"/>
        <v>0.36318855774664643</v>
      </c>
    </row>
    <row r="71" spans="1:10" ht="15">
      <c r="A71" s="74" t="s">
        <v>66</v>
      </c>
      <c r="B71" s="74"/>
      <c r="C71" s="74"/>
      <c r="D71" s="74"/>
      <c r="E71" s="74"/>
      <c r="F71" s="74"/>
      <c r="G71" s="5"/>
      <c r="H71" s="78">
        <v>9768.61</v>
      </c>
      <c r="I71" s="78"/>
      <c r="J71" s="63">
        <f t="shared" si="0"/>
        <v>0.36318855774664643</v>
      </c>
    </row>
    <row r="72" spans="1:10" ht="24.75" customHeight="1">
      <c r="A72" s="79" t="s">
        <v>69</v>
      </c>
      <c r="B72" s="79"/>
      <c r="C72" s="79"/>
      <c r="D72" s="79"/>
      <c r="E72" s="79"/>
      <c r="F72" s="79"/>
      <c r="G72" s="5"/>
      <c r="H72" s="78">
        <v>5253.01</v>
      </c>
      <c r="I72" s="78"/>
      <c r="J72" s="63">
        <f t="shared" si="0"/>
        <v>0.1953024151571934</v>
      </c>
    </row>
    <row r="73" spans="1:10" ht="15">
      <c r="A73" s="80"/>
      <c r="B73" s="80"/>
      <c r="C73" s="80"/>
      <c r="D73" s="81" t="s">
        <v>70</v>
      </c>
      <c r="E73" s="81"/>
      <c r="F73" s="81"/>
      <c r="G73" s="81"/>
      <c r="H73" s="78">
        <v>3412.56</v>
      </c>
      <c r="I73" s="78"/>
      <c r="J73" s="63">
        <f t="shared" si="0"/>
        <v>0.12687605960560364</v>
      </c>
    </row>
    <row r="74" spans="1:10" ht="15">
      <c r="A74" s="80"/>
      <c r="B74" s="80"/>
      <c r="C74" s="80"/>
      <c r="D74" s="81" t="s">
        <v>71</v>
      </c>
      <c r="E74" s="81"/>
      <c r="F74" s="81"/>
      <c r="G74" s="81"/>
      <c r="H74" s="82">
        <v>201</v>
      </c>
      <c r="I74" s="82"/>
      <c r="J74" s="63">
        <f t="shared" si="0"/>
        <v>0.007473007941465155</v>
      </c>
    </row>
    <row r="75" spans="1:10" ht="15">
      <c r="A75" s="80"/>
      <c r="B75" s="80"/>
      <c r="C75" s="80"/>
      <c r="D75" s="81" t="s">
        <v>72</v>
      </c>
      <c r="E75" s="81"/>
      <c r="F75" s="81"/>
      <c r="G75" s="81"/>
      <c r="H75" s="82">
        <v>1455</v>
      </c>
      <c r="I75" s="82"/>
      <c r="J75" s="63">
        <f t="shared" si="0"/>
        <v>0.05409565450165075</v>
      </c>
    </row>
    <row r="76" spans="1:10" ht="15">
      <c r="A76" s="80"/>
      <c r="B76" s="80"/>
      <c r="C76" s="80"/>
      <c r="D76" s="81" t="s">
        <v>73</v>
      </c>
      <c r="E76" s="81"/>
      <c r="F76" s="81"/>
      <c r="G76" s="81"/>
      <c r="H76" s="78">
        <v>184.45</v>
      </c>
      <c r="I76" s="78"/>
      <c r="J76" s="63">
        <f t="shared" si="0"/>
        <v>0.006857693108473869</v>
      </c>
    </row>
    <row r="77" spans="1:10" ht="15">
      <c r="A77" s="79" t="s">
        <v>74</v>
      </c>
      <c r="B77" s="79"/>
      <c r="C77" s="79"/>
      <c r="D77" s="79"/>
      <c r="E77" s="79"/>
      <c r="F77" s="79"/>
      <c r="G77" s="5"/>
      <c r="H77" s="78">
        <v>36023.86</v>
      </c>
      <c r="I77" s="78"/>
      <c r="J77" s="63">
        <f t="shared" si="0"/>
        <v>1.339336277921537</v>
      </c>
    </row>
    <row r="78" spans="1:10" ht="15">
      <c r="A78" s="74" t="s">
        <v>75</v>
      </c>
      <c r="B78" s="74"/>
      <c r="C78" s="74"/>
      <c r="D78" s="74"/>
      <c r="E78" s="74"/>
      <c r="F78" s="74"/>
      <c r="G78" s="5"/>
      <c r="H78" s="78">
        <v>16202.13</v>
      </c>
      <c r="I78" s="78"/>
      <c r="J78" s="63">
        <f t="shared" si="0"/>
        <v>0.6023813241723922</v>
      </c>
    </row>
    <row r="79" spans="1:10" ht="15">
      <c r="A79" s="74" t="s">
        <v>76</v>
      </c>
      <c r="B79" s="74"/>
      <c r="C79" s="74"/>
      <c r="D79" s="74"/>
      <c r="E79" s="74"/>
      <c r="F79" s="74"/>
      <c r="G79" s="5"/>
      <c r="H79" s="78">
        <v>19821.73</v>
      </c>
      <c r="I79" s="78"/>
      <c r="J79" s="63">
        <f t="shared" si="0"/>
        <v>0.7369549537491448</v>
      </c>
    </row>
    <row r="80" spans="1:10" ht="45" customHeight="1">
      <c r="A80" s="79" t="s">
        <v>77</v>
      </c>
      <c r="B80" s="79"/>
      <c r="C80" s="79"/>
      <c r="D80" s="79"/>
      <c r="E80" s="79"/>
      <c r="F80" s="79"/>
      <c r="G80" s="5"/>
      <c r="H80" s="78">
        <v>87857.34</v>
      </c>
      <c r="I80" s="78"/>
      <c r="J80" s="63">
        <f t="shared" si="0"/>
        <v>3.2664606942089764</v>
      </c>
    </row>
    <row r="81" spans="1:10" ht="15">
      <c r="A81" s="74" t="s">
        <v>78</v>
      </c>
      <c r="B81" s="74"/>
      <c r="C81" s="74"/>
      <c r="D81" s="74"/>
      <c r="E81" s="74"/>
      <c r="F81" s="74"/>
      <c r="G81" s="5"/>
      <c r="H81" s="78">
        <v>44202.56</v>
      </c>
      <c r="I81" s="78"/>
      <c r="J81" s="63">
        <f t="shared" si="0"/>
        <v>1.6434133428511941</v>
      </c>
    </row>
    <row r="82" spans="1:10" ht="15">
      <c r="A82" s="74" t="s">
        <v>79</v>
      </c>
      <c r="B82" s="74"/>
      <c r="C82" s="74"/>
      <c r="D82" s="74"/>
      <c r="E82" s="74"/>
      <c r="F82" s="74"/>
      <c r="G82" s="5"/>
      <c r="H82" s="78">
        <v>7413.08</v>
      </c>
      <c r="I82" s="78"/>
      <c r="J82" s="63">
        <f t="shared" si="0"/>
        <v>0.2756119687100324</v>
      </c>
    </row>
    <row r="83" spans="1:10" ht="15">
      <c r="A83" s="74" t="s">
        <v>80</v>
      </c>
      <c r="B83" s="74"/>
      <c r="C83" s="74"/>
      <c r="D83" s="74"/>
      <c r="E83" s="74"/>
      <c r="F83" s="74"/>
      <c r="G83" s="5"/>
      <c r="H83" s="75">
        <v>36241.7</v>
      </c>
      <c r="I83" s="75"/>
      <c r="J83" s="63">
        <f t="shared" si="0"/>
        <v>1.3474353826477496</v>
      </c>
    </row>
    <row r="84" spans="1:10" ht="15">
      <c r="A84" s="76" t="s">
        <v>81</v>
      </c>
      <c r="B84" s="76"/>
      <c r="C84" s="76"/>
      <c r="D84" s="77">
        <v>423645.02</v>
      </c>
      <c r="E84" s="77"/>
      <c r="F84" s="77"/>
      <c r="G84" s="77"/>
      <c r="H84" s="77"/>
      <c r="I84" s="77"/>
      <c r="J84" s="64"/>
    </row>
    <row r="85" spans="1:11" ht="15">
      <c r="A85" s="2"/>
      <c r="B85" s="2"/>
      <c r="C85" s="2"/>
      <c r="D85" s="72"/>
      <c r="E85" s="7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73" t="s">
        <v>82</v>
      </c>
      <c r="B87" s="73"/>
      <c r="C87" s="2"/>
      <c r="D87" s="2"/>
      <c r="E87" s="2"/>
      <c r="F87" s="2"/>
      <c r="G87" s="2"/>
      <c r="H87" s="2"/>
      <c r="I87" s="2"/>
      <c r="J87" s="2" t="s">
        <v>83</v>
      </c>
      <c r="K87" s="2"/>
    </row>
    <row r="88" spans="1:11" ht="15">
      <c r="A88" s="2" t="s">
        <v>0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</sheetData>
  <sheetProtection/>
  <mergeCells count="187">
    <mergeCell ref="A3:K3"/>
    <mergeCell ref="A4:K4"/>
    <mergeCell ref="I7:K7"/>
    <mergeCell ref="H8:I8"/>
    <mergeCell ref="A10:E10"/>
    <mergeCell ref="F10:G10"/>
    <mergeCell ref="H10:I10"/>
    <mergeCell ref="J10:K1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D22:E22"/>
    <mergeCell ref="H24:I24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J27:K27"/>
    <mergeCell ref="A28:E28"/>
    <mergeCell ref="F28:G28"/>
    <mergeCell ref="H28:I28"/>
    <mergeCell ref="J28:K28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A39:C39"/>
    <mergeCell ref="D39:G39"/>
    <mergeCell ref="H39:I39"/>
    <mergeCell ref="A40:F40"/>
    <mergeCell ref="H40:I40"/>
    <mergeCell ref="A36:F36"/>
    <mergeCell ref="H36:I36"/>
    <mergeCell ref="A37:C37"/>
    <mergeCell ref="D37:G37"/>
    <mergeCell ref="H37:I37"/>
    <mergeCell ref="A38:C38"/>
    <mergeCell ref="D38:G38"/>
    <mergeCell ref="H38:I38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C42"/>
    <mergeCell ref="D42:G42"/>
    <mergeCell ref="H42:I42"/>
    <mergeCell ref="A47:F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52:F52"/>
    <mergeCell ref="H52:I52"/>
    <mergeCell ref="A49:C49"/>
    <mergeCell ref="D49:G49"/>
    <mergeCell ref="H49:I49"/>
    <mergeCell ref="A50:F50"/>
    <mergeCell ref="H50:I50"/>
    <mergeCell ref="A51:F51"/>
    <mergeCell ref="H51:I51"/>
    <mergeCell ref="A55:F55"/>
    <mergeCell ref="H55:I55"/>
    <mergeCell ref="A56:C56"/>
    <mergeCell ref="D56:G56"/>
    <mergeCell ref="H56:I56"/>
    <mergeCell ref="A53:F53"/>
    <mergeCell ref="H53:I53"/>
    <mergeCell ref="A54:F54"/>
    <mergeCell ref="H54:I54"/>
    <mergeCell ref="A59:C59"/>
    <mergeCell ref="D59:G59"/>
    <mergeCell ref="H59:I59"/>
    <mergeCell ref="A60:C60"/>
    <mergeCell ref="D60:G60"/>
    <mergeCell ref="H60:I60"/>
    <mergeCell ref="A57:C57"/>
    <mergeCell ref="D57:G57"/>
    <mergeCell ref="H57:I57"/>
    <mergeCell ref="A58:C58"/>
    <mergeCell ref="D58:G58"/>
    <mergeCell ref="H58:I58"/>
    <mergeCell ref="A63:C63"/>
    <mergeCell ref="D63:G63"/>
    <mergeCell ref="H63:I63"/>
    <mergeCell ref="A61:C61"/>
    <mergeCell ref="D61:G61"/>
    <mergeCell ref="H61:I61"/>
    <mergeCell ref="A62:C62"/>
    <mergeCell ref="D62:G62"/>
    <mergeCell ref="H62:I62"/>
    <mergeCell ref="A77:F77"/>
    <mergeCell ref="H77:I77"/>
    <mergeCell ref="A75:C75"/>
    <mergeCell ref="D75:G75"/>
    <mergeCell ref="H75:I75"/>
    <mergeCell ref="A65:C65"/>
    <mergeCell ref="D65:G65"/>
    <mergeCell ref="H65:I65"/>
    <mergeCell ref="A64:F64"/>
    <mergeCell ref="H64:I64"/>
    <mergeCell ref="A68:C68"/>
    <mergeCell ref="D68:G68"/>
    <mergeCell ref="H68:I68"/>
    <mergeCell ref="A69:C69"/>
    <mergeCell ref="D69:G69"/>
    <mergeCell ref="H69:I69"/>
    <mergeCell ref="A66:C66"/>
    <mergeCell ref="D66:G66"/>
    <mergeCell ref="H66:I66"/>
    <mergeCell ref="A67:F67"/>
    <mergeCell ref="H67:I67"/>
    <mergeCell ref="A73:C73"/>
    <mergeCell ref="D73:G73"/>
    <mergeCell ref="H73:I73"/>
    <mergeCell ref="A76:C76"/>
    <mergeCell ref="D76:G76"/>
    <mergeCell ref="H76:I76"/>
    <mergeCell ref="H74:I74"/>
    <mergeCell ref="A72:F72"/>
    <mergeCell ref="H72:I72"/>
    <mergeCell ref="A70:F70"/>
    <mergeCell ref="H70:I70"/>
    <mergeCell ref="A71:F71"/>
    <mergeCell ref="H71:I71"/>
    <mergeCell ref="A74:C74"/>
    <mergeCell ref="D74:G74"/>
    <mergeCell ref="D85:E85"/>
    <mergeCell ref="A87:B87"/>
    <mergeCell ref="A83:F83"/>
    <mergeCell ref="H83:I83"/>
    <mergeCell ref="A84:C84"/>
    <mergeCell ref="D84:I84"/>
    <mergeCell ref="A78:F78"/>
    <mergeCell ref="H78:I78"/>
    <mergeCell ref="A79:F79"/>
    <mergeCell ref="H79:I79"/>
    <mergeCell ref="A82:F82"/>
    <mergeCell ref="H82:I82"/>
    <mergeCell ref="A80:F80"/>
    <mergeCell ref="H80:I80"/>
    <mergeCell ref="A81:F81"/>
    <mergeCell ref="H81:I81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85">
      <selection activeCell="A100" sqref="A100:F100"/>
    </sheetView>
  </sheetViews>
  <sheetFormatPr defaultColWidth="9.140625" defaultRowHeight="15"/>
  <sheetData>
    <row r="1" spans="1:11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">
      <c r="A4" s="199" t="s">
        <v>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5">
      <c r="A5" s="46" t="s">
        <v>3</v>
      </c>
      <c r="B5" s="46"/>
      <c r="C5" s="46"/>
      <c r="D5" s="46"/>
      <c r="E5" s="46"/>
      <c r="F5" s="44"/>
      <c r="G5" s="44"/>
      <c r="H5" s="44"/>
      <c r="I5" s="44"/>
      <c r="J5" s="44"/>
      <c r="K5" s="44"/>
    </row>
    <row r="6" spans="1:11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">
      <c r="A7" s="45" t="s">
        <v>220</v>
      </c>
      <c r="B7" s="45"/>
      <c r="C7" s="45"/>
      <c r="D7" s="45"/>
      <c r="E7" s="45"/>
      <c r="F7" s="45" t="s">
        <v>221</v>
      </c>
      <c r="G7" s="45"/>
      <c r="H7" s="45"/>
      <c r="I7" s="185" t="s">
        <v>86</v>
      </c>
      <c r="J7" s="185"/>
      <c r="K7" s="185"/>
    </row>
    <row r="8" spans="1:11" ht="15">
      <c r="A8" s="47" t="s">
        <v>17</v>
      </c>
      <c r="B8" s="45"/>
      <c r="C8" s="45"/>
      <c r="D8" s="45"/>
      <c r="E8" s="45" t="s">
        <v>8</v>
      </c>
      <c r="F8" s="45"/>
      <c r="G8" s="45"/>
      <c r="H8" s="184">
        <v>359860.98</v>
      </c>
      <c r="I8" s="184"/>
      <c r="J8" s="45" t="s">
        <v>9</v>
      </c>
      <c r="K8" s="45"/>
    </row>
    <row r="9" spans="1:11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5">
      <c r="A10" s="196" t="s">
        <v>10</v>
      </c>
      <c r="B10" s="196"/>
      <c r="C10" s="196"/>
      <c r="D10" s="196"/>
      <c r="E10" s="196"/>
      <c r="F10" s="197" t="s">
        <v>11</v>
      </c>
      <c r="G10" s="197"/>
      <c r="H10" s="197" t="s">
        <v>12</v>
      </c>
      <c r="I10" s="197"/>
      <c r="J10" s="197" t="s">
        <v>13</v>
      </c>
      <c r="K10" s="197"/>
    </row>
    <row r="11" spans="1:11" ht="15">
      <c r="A11" s="196" t="s">
        <v>18</v>
      </c>
      <c r="B11" s="196"/>
      <c r="C11" s="196"/>
      <c r="D11" s="196"/>
      <c r="E11" s="196"/>
      <c r="F11" s="187">
        <v>101644.12</v>
      </c>
      <c r="G11" s="187"/>
      <c r="H11" s="187">
        <v>99991.68</v>
      </c>
      <c r="I11" s="187"/>
      <c r="J11" s="187">
        <v>1652.44</v>
      </c>
      <c r="K11" s="187"/>
    </row>
    <row r="12" spans="1:11" ht="15">
      <c r="A12" s="196" t="s">
        <v>15</v>
      </c>
      <c r="B12" s="196"/>
      <c r="C12" s="196"/>
      <c r="D12" s="196"/>
      <c r="E12" s="196"/>
      <c r="F12" s="187">
        <v>101644.12</v>
      </c>
      <c r="G12" s="187"/>
      <c r="H12" s="187">
        <v>99991.68</v>
      </c>
      <c r="I12" s="187"/>
      <c r="J12" s="187">
        <v>1652.44</v>
      </c>
      <c r="K12" s="187"/>
    </row>
    <row r="13" spans="1:11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">
      <c r="A14" s="197" t="s">
        <v>20</v>
      </c>
      <c r="B14" s="197"/>
      <c r="C14" s="197"/>
      <c r="D14" s="197" t="s">
        <v>21</v>
      </c>
      <c r="E14" s="197"/>
      <c r="F14" s="197"/>
      <c r="G14" s="197"/>
      <c r="H14" s="48" t="s">
        <v>22</v>
      </c>
      <c r="I14" s="48" t="s">
        <v>23</v>
      </c>
      <c r="J14" s="197" t="s">
        <v>24</v>
      </c>
      <c r="K14" s="197"/>
    </row>
    <row r="15" spans="1:11" ht="15">
      <c r="A15" s="190" t="s">
        <v>87</v>
      </c>
      <c r="B15" s="190"/>
      <c r="C15" s="190"/>
      <c r="D15" s="190"/>
      <c r="E15" s="190"/>
      <c r="F15" s="190"/>
      <c r="G15" s="49"/>
      <c r="H15" s="48"/>
      <c r="I15" s="50"/>
      <c r="J15" s="193">
        <v>301000</v>
      </c>
      <c r="K15" s="193"/>
    </row>
    <row r="16" spans="1:11" ht="24.75" customHeight="1">
      <c r="A16" s="190" t="s">
        <v>222</v>
      </c>
      <c r="B16" s="190"/>
      <c r="C16" s="190"/>
      <c r="D16" s="190"/>
      <c r="E16" s="190"/>
      <c r="F16" s="190"/>
      <c r="G16" s="49"/>
      <c r="H16" s="48"/>
      <c r="I16" s="50"/>
      <c r="J16" s="193">
        <v>301000</v>
      </c>
      <c r="K16" s="193"/>
    </row>
    <row r="17" spans="1:11" ht="15">
      <c r="A17" s="188" t="s">
        <v>81</v>
      </c>
      <c r="B17" s="188"/>
      <c r="C17" s="188"/>
      <c r="D17" s="198">
        <v>301000</v>
      </c>
      <c r="E17" s="198"/>
      <c r="F17" s="198"/>
      <c r="G17" s="198"/>
      <c r="H17" s="198"/>
      <c r="I17" s="198"/>
      <c r="J17" s="198"/>
      <c r="K17" s="198"/>
    </row>
    <row r="18" spans="1:11" ht="15">
      <c r="A18" s="45" t="s">
        <v>16</v>
      </c>
      <c r="B18" s="45"/>
      <c r="C18" s="45"/>
      <c r="D18" s="184">
        <v>158852.66</v>
      </c>
      <c r="E18" s="184"/>
      <c r="F18" s="45" t="s">
        <v>9</v>
      </c>
      <c r="G18" s="45"/>
      <c r="H18" s="45"/>
      <c r="I18" s="45"/>
      <c r="J18" s="45"/>
      <c r="K18" s="45"/>
    </row>
    <row r="19" spans="1:11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5">
      <c r="A20" s="47" t="s">
        <v>19</v>
      </c>
      <c r="B20" s="45"/>
      <c r="C20" s="45"/>
      <c r="D20" s="45"/>
      <c r="E20" s="45"/>
      <c r="F20" s="45"/>
      <c r="G20" s="45"/>
      <c r="H20" s="184"/>
      <c r="I20" s="184"/>
      <c r="J20" s="45"/>
      <c r="K20" s="45"/>
    </row>
    <row r="21" spans="1:11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5">
      <c r="A22" s="196" t="s">
        <v>10</v>
      </c>
      <c r="B22" s="196"/>
      <c r="C22" s="196"/>
      <c r="D22" s="196"/>
      <c r="E22" s="196"/>
      <c r="F22" s="197" t="s">
        <v>11</v>
      </c>
      <c r="G22" s="197"/>
      <c r="H22" s="197" t="s">
        <v>12</v>
      </c>
      <c r="I22" s="197"/>
      <c r="J22" s="197" t="s">
        <v>13</v>
      </c>
      <c r="K22" s="197"/>
    </row>
    <row r="23" spans="1:11" ht="15">
      <c r="A23" s="196" t="s">
        <v>18</v>
      </c>
      <c r="B23" s="196"/>
      <c r="C23" s="196"/>
      <c r="D23" s="196"/>
      <c r="E23" s="196"/>
      <c r="F23" s="187">
        <v>540124.34</v>
      </c>
      <c r="G23" s="187"/>
      <c r="H23" s="187">
        <v>528097.29</v>
      </c>
      <c r="I23" s="187"/>
      <c r="J23" s="187">
        <v>12027.05</v>
      </c>
      <c r="K23" s="187"/>
    </row>
    <row r="24" spans="1:11" ht="15">
      <c r="A24" s="196" t="s">
        <v>15</v>
      </c>
      <c r="B24" s="196"/>
      <c r="C24" s="196"/>
      <c r="D24" s="196"/>
      <c r="E24" s="196"/>
      <c r="F24" s="187">
        <v>540124.34</v>
      </c>
      <c r="G24" s="187"/>
      <c r="H24" s="187">
        <v>528097.29</v>
      </c>
      <c r="I24" s="187"/>
      <c r="J24" s="187">
        <v>12027.05</v>
      </c>
      <c r="K24" s="187"/>
    </row>
    <row r="25" spans="1:11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0" ht="32.25">
      <c r="A26" s="197" t="s">
        <v>20</v>
      </c>
      <c r="B26" s="197"/>
      <c r="C26" s="197"/>
      <c r="D26" s="197" t="s">
        <v>21</v>
      </c>
      <c r="E26" s="197"/>
      <c r="F26" s="197"/>
      <c r="G26" s="197"/>
      <c r="H26" s="197" t="s">
        <v>24</v>
      </c>
      <c r="I26" s="197"/>
      <c r="J26" s="61" t="s">
        <v>238</v>
      </c>
    </row>
    <row r="27" spans="1:10" ht="15">
      <c r="A27" s="190" t="s">
        <v>25</v>
      </c>
      <c r="B27" s="190"/>
      <c r="C27" s="190"/>
      <c r="D27" s="190"/>
      <c r="E27" s="190"/>
      <c r="F27" s="190"/>
      <c r="G27" s="49"/>
      <c r="H27" s="187">
        <v>221683.24</v>
      </c>
      <c r="I27" s="187"/>
      <c r="J27" s="63">
        <f>H27/12/3124.1</f>
        <v>5.913256084418979</v>
      </c>
    </row>
    <row r="28" spans="1:10" ht="15">
      <c r="A28" s="190" t="s">
        <v>26</v>
      </c>
      <c r="B28" s="190"/>
      <c r="C28" s="190"/>
      <c r="D28" s="190"/>
      <c r="E28" s="190"/>
      <c r="F28" s="190"/>
      <c r="G28" s="49"/>
      <c r="H28" s="187">
        <v>35964.75</v>
      </c>
      <c r="I28" s="187"/>
      <c r="J28" s="63">
        <f aca="true" t="shared" si="0" ref="J28:J91">H28/12/3124.1</f>
        <v>0.9593362888511892</v>
      </c>
    </row>
    <row r="29" spans="1:11" ht="24.75" customHeight="1">
      <c r="A29" s="191"/>
      <c r="B29" s="191"/>
      <c r="C29" s="191"/>
      <c r="D29" s="192" t="s">
        <v>28</v>
      </c>
      <c r="E29" s="192"/>
      <c r="F29" s="192"/>
      <c r="G29" s="192"/>
      <c r="H29" s="187">
        <v>17317.66</v>
      </c>
      <c r="I29" s="187"/>
      <c r="J29" s="63">
        <f t="shared" si="0"/>
        <v>0.46193730461039445</v>
      </c>
      <c r="K29" s="62"/>
    </row>
    <row r="30" spans="1:11" ht="24.75" customHeight="1">
      <c r="A30" s="191"/>
      <c r="B30" s="191"/>
      <c r="C30" s="191"/>
      <c r="D30" s="192" t="s">
        <v>29</v>
      </c>
      <c r="E30" s="192"/>
      <c r="F30" s="192"/>
      <c r="G30" s="192"/>
      <c r="H30" s="187">
        <v>9889.82</v>
      </c>
      <c r="I30" s="187"/>
      <c r="J30" s="63">
        <f t="shared" si="0"/>
        <v>0.26380450903193453</v>
      </c>
      <c r="K30" s="62"/>
    </row>
    <row r="31" spans="1:10" ht="15">
      <c r="A31" s="191"/>
      <c r="B31" s="191"/>
      <c r="C31" s="191"/>
      <c r="D31" s="192" t="s">
        <v>30</v>
      </c>
      <c r="E31" s="192"/>
      <c r="F31" s="192"/>
      <c r="G31" s="192"/>
      <c r="H31" s="187">
        <v>8757.27</v>
      </c>
      <c r="I31" s="187"/>
      <c r="J31" s="63">
        <f t="shared" si="0"/>
        <v>0.23359447520886018</v>
      </c>
    </row>
    <row r="32" spans="1:10" ht="15">
      <c r="A32" s="190" t="s">
        <v>31</v>
      </c>
      <c r="B32" s="190"/>
      <c r="C32" s="190"/>
      <c r="D32" s="190"/>
      <c r="E32" s="190"/>
      <c r="F32" s="190"/>
      <c r="G32" s="49"/>
      <c r="H32" s="187">
        <v>6056.76</v>
      </c>
      <c r="I32" s="187"/>
      <c r="J32" s="63">
        <f t="shared" si="0"/>
        <v>0.16156012931724337</v>
      </c>
    </row>
    <row r="33" spans="1:10" ht="24.75" customHeight="1">
      <c r="A33" s="191"/>
      <c r="B33" s="191"/>
      <c r="C33" s="191"/>
      <c r="D33" s="192" t="s">
        <v>32</v>
      </c>
      <c r="E33" s="192"/>
      <c r="F33" s="192"/>
      <c r="G33" s="192"/>
      <c r="H33" s="187">
        <v>135.22</v>
      </c>
      <c r="I33" s="187"/>
      <c r="J33" s="63">
        <f t="shared" si="0"/>
        <v>0.0036069054554378325</v>
      </c>
    </row>
    <row r="34" spans="1:10" ht="24.75" customHeight="1">
      <c r="A34" s="191"/>
      <c r="B34" s="191"/>
      <c r="C34" s="191"/>
      <c r="D34" s="192" t="s">
        <v>33</v>
      </c>
      <c r="E34" s="192"/>
      <c r="F34" s="192"/>
      <c r="G34" s="192"/>
      <c r="H34" s="187">
        <v>1743.06</v>
      </c>
      <c r="I34" s="187"/>
      <c r="J34" s="63">
        <f t="shared" si="0"/>
        <v>0.0464949905572805</v>
      </c>
    </row>
    <row r="35" spans="1:10" ht="15">
      <c r="A35" s="191"/>
      <c r="B35" s="191"/>
      <c r="C35" s="191"/>
      <c r="D35" s="192" t="s">
        <v>34</v>
      </c>
      <c r="E35" s="192"/>
      <c r="F35" s="192"/>
      <c r="G35" s="192"/>
      <c r="H35" s="187">
        <v>4178.48</v>
      </c>
      <c r="I35" s="187"/>
      <c r="J35" s="63">
        <f t="shared" si="0"/>
        <v>0.11145823330452503</v>
      </c>
    </row>
    <row r="36" spans="1:10" ht="15">
      <c r="A36" s="190" t="s">
        <v>35</v>
      </c>
      <c r="B36" s="190"/>
      <c r="C36" s="190"/>
      <c r="D36" s="190"/>
      <c r="E36" s="190"/>
      <c r="F36" s="190"/>
      <c r="G36" s="49"/>
      <c r="H36" s="187">
        <v>49174.61</v>
      </c>
      <c r="I36" s="187"/>
      <c r="J36" s="63">
        <f t="shared" si="0"/>
        <v>1.3117007031358365</v>
      </c>
    </row>
    <row r="37" spans="1:10" ht="24.75" customHeight="1">
      <c r="A37" s="191"/>
      <c r="B37" s="191"/>
      <c r="C37" s="191"/>
      <c r="D37" s="192" t="s">
        <v>36</v>
      </c>
      <c r="E37" s="192"/>
      <c r="F37" s="192"/>
      <c r="G37" s="192"/>
      <c r="H37" s="187">
        <v>9729.44</v>
      </c>
      <c r="I37" s="187"/>
      <c r="J37" s="63">
        <f t="shared" si="0"/>
        <v>0.25952647695869746</v>
      </c>
    </row>
    <row r="38" spans="1:10" ht="24.75" customHeight="1">
      <c r="A38" s="191"/>
      <c r="B38" s="191"/>
      <c r="C38" s="191"/>
      <c r="D38" s="192" t="s">
        <v>37</v>
      </c>
      <c r="E38" s="192"/>
      <c r="F38" s="192"/>
      <c r="G38" s="192"/>
      <c r="H38" s="187">
        <v>5730.27</v>
      </c>
      <c r="I38" s="187"/>
      <c r="J38" s="63">
        <f t="shared" si="0"/>
        <v>0.1528512211516917</v>
      </c>
    </row>
    <row r="39" spans="1:10" ht="24.75" customHeight="1">
      <c r="A39" s="191"/>
      <c r="B39" s="191"/>
      <c r="C39" s="191"/>
      <c r="D39" s="192" t="s">
        <v>38</v>
      </c>
      <c r="E39" s="192"/>
      <c r="F39" s="192"/>
      <c r="G39" s="192"/>
      <c r="H39" s="187">
        <v>4270.92</v>
      </c>
      <c r="I39" s="187"/>
      <c r="J39" s="63">
        <f t="shared" si="0"/>
        <v>0.11392401011491311</v>
      </c>
    </row>
    <row r="40" spans="1:10" ht="15">
      <c r="A40" s="191"/>
      <c r="B40" s="191"/>
      <c r="C40" s="191"/>
      <c r="D40" s="192" t="s">
        <v>39</v>
      </c>
      <c r="E40" s="192"/>
      <c r="F40" s="192"/>
      <c r="G40" s="192"/>
      <c r="H40" s="187">
        <v>6642.46</v>
      </c>
      <c r="I40" s="187"/>
      <c r="J40" s="63">
        <f t="shared" si="0"/>
        <v>0.17718329545575792</v>
      </c>
    </row>
    <row r="41" spans="1:10" ht="24.75" customHeight="1">
      <c r="A41" s="191"/>
      <c r="B41" s="191"/>
      <c r="C41" s="191"/>
      <c r="D41" s="192" t="s">
        <v>40</v>
      </c>
      <c r="E41" s="192"/>
      <c r="F41" s="192"/>
      <c r="G41" s="192"/>
      <c r="H41" s="187">
        <v>6761.41</v>
      </c>
      <c r="I41" s="187"/>
      <c r="J41" s="63">
        <f t="shared" si="0"/>
        <v>0.1803562092549321</v>
      </c>
    </row>
    <row r="42" spans="1:10" ht="24.75" customHeight="1">
      <c r="A42" s="191"/>
      <c r="B42" s="191"/>
      <c r="C42" s="191"/>
      <c r="D42" s="192" t="s">
        <v>41</v>
      </c>
      <c r="E42" s="192"/>
      <c r="F42" s="192"/>
      <c r="G42" s="192"/>
      <c r="H42" s="187">
        <v>16040.11</v>
      </c>
      <c r="I42" s="187"/>
      <c r="J42" s="63">
        <f t="shared" si="0"/>
        <v>0.42785949019984426</v>
      </c>
    </row>
    <row r="43" spans="1:10" ht="15">
      <c r="A43" s="190" t="s">
        <v>149</v>
      </c>
      <c r="B43" s="190"/>
      <c r="C43" s="190"/>
      <c r="D43" s="190"/>
      <c r="E43" s="190"/>
      <c r="F43" s="190"/>
      <c r="G43" s="49"/>
      <c r="H43" s="194">
        <v>8826.4</v>
      </c>
      <c r="I43" s="194"/>
      <c r="J43" s="63">
        <f t="shared" si="0"/>
        <v>0.23543847294687537</v>
      </c>
    </row>
    <row r="44" spans="1:10" ht="15">
      <c r="A44" s="191"/>
      <c r="B44" s="191"/>
      <c r="C44" s="191"/>
      <c r="D44" s="192" t="s">
        <v>150</v>
      </c>
      <c r="E44" s="192"/>
      <c r="F44" s="192"/>
      <c r="G44" s="192"/>
      <c r="H44" s="194">
        <v>8826.4</v>
      </c>
      <c r="I44" s="194"/>
      <c r="J44" s="63">
        <f t="shared" si="0"/>
        <v>0.23543847294687537</v>
      </c>
    </row>
    <row r="45" spans="1:10" ht="15">
      <c r="A45" s="190" t="s">
        <v>42</v>
      </c>
      <c r="B45" s="190"/>
      <c r="C45" s="190"/>
      <c r="D45" s="190"/>
      <c r="E45" s="190"/>
      <c r="F45" s="190"/>
      <c r="G45" s="49"/>
      <c r="H45" s="187">
        <v>121660.72</v>
      </c>
      <c r="I45" s="187"/>
      <c r="J45" s="63">
        <f t="shared" si="0"/>
        <v>3.245220490167835</v>
      </c>
    </row>
    <row r="46" spans="1:10" ht="15">
      <c r="A46" s="191"/>
      <c r="B46" s="191"/>
      <c r="C46" s="191"/>
      <c r="D46" s="192" t="s">
        <v>43</v>
      </c>
      <c r="E46" s="192"/>
      <c r="F46" s="192"/>
      <c r="G46" s="192"/>
      <c r="H46" s="187">
        <v>5444.21</v>
      </c>
      <c r="I46" s="187"/>
      <c r="J46" s="63">
        <f t="shared" si="0"/>
        <v>0.1452207569113238</v>
      </c>
    </row>
    <row r="47" spans="1:10" ht="15">
      <c r="A47" s="191"/>
      <c r="B47" s="191"/>
      <c r="C47" s="191"/>
      <c r="D47" s="192" t="s">
        <v>44</v>
      </c>
      <c r="E47" s="192"/>
      <c r="F47" s="192"/>
      <c r="G47" s="192"/>
      <c r="H47" s="187">
        <v>116216.51</v>
      </c>
      <c r="I47" s="187"/>
      <c r="J47" s="63">
        <f t="shared" si="0"/>
        <v>3.099999733256511</v>
      </c>
    </row>
    <row r="48" spans="1:10" ht="15">
      <c r="A48" s="190" t="s">
        <v>45</v>
      </c>
      <c r="B48" s="190"/>
      <c r="C48" s="190"/>
      <c r="D48" s="190"/>
      <c r="E48" s="190"/>
      <c r="F48" s="190"/>
      <c r="G48" s="49"/>
      <c r="H48" s="187">
        <v>30156.07</v>
      </c>
      <c r="I48" s="187"/>
      <c r="J48" s="63">
        <f t="shared" si="0"/>
        <v>0.8043935320038837</v>
      </c>
    </row>
    <row r="49" spans="1:10" ht="15">
      <c r="A49" s="186" t="s">
        <v>46</v>
      </c>
      <c r="B49" s="186"/>
      <c r="C49" s="186"/>
      <c r="D49" s="186"/>
      <c r="E49" s="186"/>
      <c r="F49" s="186"/>
      <c r="G49" s="49"/>
      <c r="H49" s="187">
        <v>2799.06</v>
      </c>
      <c r="I49" s="187"/>
      <c r="J49" s="63">
        <f t="shared" si="0"/>
        <v>0.07466310297365641</v>
      </c>
    </row>
    <row r="50" spans="1:10" ht="15">
      <c r="A50" s="186" t="s">
        <v>47</v>
      </c>
      <c r="B50" s="186"/>
      <c r="C50" s="186"/>
      <c r="D50" s="186"/>
      <c r="E50" s="186"/>
      <c r="F50" s="186"/>
      <c r="G50" s="49"/>
      <c r="H50" s="187">
        <v>1557.01</v>
      </c>
      <c r="I50" s="187"/>
      <c r="J50" s="63">
        <f t="shared" si="0"/>
        <v>0.041532227948315785</v>
      </c>
    </row>
    <row r="51" spans="1:10" ht="15">
      <c r="A51" s="186" t="s">
        <v>120</v>
      </c>
      <c r="B51" s="186"/>
      <c r="C51" s="186"/>
      <c r="D51" s="186"/>
      <c r="E51" s="186"/>
      <c r="F51" s="186"/>
      <c r="G51" s="49"/>
      <c r="H51" s="193">
        <v>25800</v>
      </c>
      <c r="I51" s="193"/>
      <c r="J51" s="63">
        <f t="shared" si="0"/>
        <v>0.6881982010819117</v>
      </c>
    </row>
    <row r="52" spans="1:10" ht="15">
      <c r="A52" s="190" t="s">
        <v>49</v>
      </c>
      <c r="B52" s="190"/>
      <c r="C52" s="190"/>
      <c r="D52" s="190"/>
      <c r="E52" s="190"/>
      <c r="F52" s="190"/>
      <c r="G52" s="49"/>
      <c r="H52" s="187">
        <v>52378.85</v>
      </c>
      <c r="I52" s="187"/>
      <c r="J52" s="63">
        <f t="shared" si="0"/>
        <v>1.3971717187883443</v>
      </c>
    </row>
    <row r="53" spans="1:10" ht="15">
      <c r="A53" s="190" t="s">
        <v>51</v>
      </c>
      <c r="B53" s="190"/>
      <c r="C53" s="190"/>
      <c r="D53" s="190"/>
      <c r="E53" s="190"/>
      <c r="F53" s="190"/>
      <c r="G53" s="49"/>
      <c r="H53" s="187">
        <v>12041.46</v>
      </c>
      <c r="I53" s="187"/>
      <c r="J53" s="63">
        <f t="shared" si="0"/>
        <v>0.3211981050542556</v>
      </c>
    </row>
    <row r="54" spans="1:10" ht="15">
      <c r="A54" s="191"/>
      <c r="B54" s="191"/>
      <c r="C54" s="191"/>
      <c r="D54" s="192" t="s">
        <v>152</v>
      </c>
      <c r="E54" s="192"/>
      <c r="F54" s="192"/>
      <c r="G54" s="192"/>
      <c r="H54" s="195">
        <v>1551</v>
      </c>
      <c r="I54" s="195"/>
      <c r="J54" s="63">
        <f t="shared" si="0"/>
        <v>0.04137191511155213</v>
      </c>
    </row>
    <row r="55" spans="1:10" ht="15">
      <c r="A55" s="191"/>
      <c r="B55" s="191"/>
      <c r="C55" s="191"/>
      <c r="D55" s="192" t="s">
        <v>52</v>
      </c>
      <c r="E55" s="192"/>
      <c r="F55" s="192"/>
      <c r="G55" s="192"/>
      <c r="H55" s="195">
        <v>1185</v>
      </c>
      <c r="I55" s="195"/>
      <c r="J55" s="63">
        <f t="shared" si="0"/>
        <v>0.031609103421785474</v>
      </c>
    </row>
    <row r="56" spans="1:10" ht="24.75" customHeight="1">
      <c r="A56" s="191"/>
      <c r="B56" s="191"/>
      <c r="C56" s="191"/>
      <c r="D56" s="192" t="s">
        <v>58</v>
      </c>
      <c r="E56" s="192"/>
      <c r="F56" s="192"/>
      <c r="G56" s="192"/>
      <c r="H56" s="187">
        <v>9305.46</v>
      </c>
      <c r="I56" s="187"/>
      <c r="J56" s="63">
        <f t="shared" si="0"/>
        <v>0.248217086520918</v>
      </c>
    </row>
    <row r="57" spans="1:10" ht="24.75" customHeight="1">
      <c r="A57" s="190" t="s">
        <v>62</v>
      </c>
      <c r="B57" s="190"/>
      <c r="C57" s="190"/>
      <c r="D57" s="190"/>
      <c r="E57" s="190"/>
      <c r="F57" s="190"/>
      <c r="G57" s="49"/>
      <c r="H57" s="187">
        <v>71847.68</v>
      </c>
      <c r="I57" s="187"/>
      <c r="J57" s="63">
        <f t="shared" si="0"/>
        <v>1.9164900824770867</v>
      </c>
    </row>
    <row r="58" spans="1:10" ht="15">
      <c r="A58" s="191"/>
      <c r="B58" s="191"/>
      <c r="C58" s="191"/>
      <c r="D58" s="192" t="s">
        <v>139</v>
      </c>
      <c r="E58" s="192"/>
      <c r="F58" s="192"/>
      <c r="G58" s="192"/>
      <c r="H58" s="193">
        <v>704</v>
      </c>
      <c r="I58" s="193"/>
      <c r="J58" s="63">
        <f t="shared" si="0"/>
        <v>0.018778741610917277</v>
      </c>
    </row>
    <row r="59" spans="1:10" ht="15">
      <c r="A59" s="191"/>
      <c r="B59" s="191"/>
      <c r="C59" s="191"/>
      <c r="D59" s="192" t="s">
        <v>155</v>
      </c>
      <c r="E59" s="192"/>
      <c r="F59" s="192"/>
      <c r="G59" s="192"/>
      <c r="H59" s="193">
        <v>12953</v>
      </c>
      <c r="I59" s="193"/>
      <c r="J59" s="63">
        <f t="shared" si="0"/>
        <v>0.34551284103155044</v>
      </c>
    </row>
    <row r="60" spans="1:10" ht="24.75" customHeight="1">
      <c r="A60" s="191"/>
      <c r="B60" s="191"/>
      <c r="C60" s="191"/>
      <c r="D60" s="192" t="s">
        <v>63</v>
      </c>
      <c r="E60" s="192"/>
      <c r="F60" s="192"/>
      <c r="G60" s="192"/>
      <c r="H60" s="193">
        <v>32700</v>
      </c>
      <c r="I60" s="193"/>
      <c r="J60" s="63">
        <f t="shared" si="0"/>
        <v>0.8722512083480043</v>
      </c>
    </row>
    <row r="61" spans="1:10" ht="15">
      <c r="A61" s="191"/>
      <c r="B61" s="191"/>
      <c r="C61" s="191"/>
      <c r="D61" s="192" t="s">
        <v>64</v>
      </c>
      <c r="E61" s="192"/>
      <c r="F61" s="192"/>
      <c r="G61" s="192"/>
      <c r="H61" s="193">
        <v>20000</v>
      </c>
      <c r="I61" s="193"/>
      <c r="J61" s="63">
        <f t="shared" si="0"/>
        <v>0.5334869775828772</v>
      </c>
    </row>
    <row r="62" spans="1:10" ht="15">
      <c r="A62" s="191"/>
      <c r="B62" s="191"/>
      <c r="C62" s="191"/>
      <c r="D62" s="192" t="s">
        <v>223</v>
      </c>
      <c r="E62" s="192"/>
      <c r="F62" s="192"/>
      <c r="G62" s="192"/>
      <c r="H62" s="187">
        <v>3598.27</v>
      </c>
      <c r="I62" s="187"/>
      <c r="J62" s="63">
        <f t="shared" si="0"/>
        <v>0.09598150934135699</v>
      </c>
    </row>
    <row r="63" spans="1:10" ht="15">
      <c r="A63" s="191"/>
      <c r="B63" s="191"/>
      <c r="C63" s="191"/>
      <c r="D63" s="192" t="s">
        <v>224</v>
      </c>
      <c r="E63" s="192"/>
      <c r="F63" s="192"/>
      <c r="G63" s="192"/>
      <c r="H63" s="187">
        <v>1892.41</v>
      </c>
      <c r="I63" s="187"/>
      <c r="J63" s="63">
        <f t="shared" si="0"/>
        <v>0.05047880456238064</v>
      </c>
    </row>
    <row r="64" spans="1:10" ht="24.75" customHeight="1">
      <c r="A64" s="190" t="s">
        <v>109</v>
      </c>
      <c r="B64" s="190"/>
      <c r="C64" s="190"/>
      <c r="D64" s="190"/>
      <c r="E64" s="190"/>
      <c r="F64" s="190"/>
      <c r="G64" s="49"/>
      <c r="H64" s="187">
        <v>4981.74</v>
      </c>
      <c r="I64" s="187"/>
      <c r="J64" s="63">
        <f t="shared" si="0"/>
        <v>0.13288467078518612</v>
      </c>
    </row>
    <row r="65" spans="1:10" ht="15">
      <c r="A65" s="191"/>
      <c r="B65" s="191"/>
      <c r="C65" s="191"/>
      <c r="D65" s="192" t="s">
        <v>110</v>
      </c>
      <c r="E65" s="192"/>
      <c r="F65" s="192"/>
      <c r="G65" s="192"/>
      <c r="H65" s="194">
        <v>1938.3</v>
      </c>
      <c r="I65" s="194"/>
      <c r="J65" s="63">
        <f t="shared" si="0"/>
        <v>0.05170289043244455</v>
      </c>
    </row>
    <row r="66" spans="1:10" ht="15">
      <c r="A66" s="191"/>
      <c r="B66" s="191"/>
      <c r="C66" s="191"/>
      <c r="D66" s="192" t="s">
        <v>141</v>
      </c>
      <c r="E66" s="192"/>
      <c r="F66" s="192"/>
      <c r="G66" s="192"/>
      <c r="H66" s="187">
        <v>397.63</v>
      </c>
      <c r="I66" s="187"/>
      <c r="J66" s="63">
        <f t="shared" si="0"/>
        <v>0.010606521344813973</v>
      </c>
    </row>
    <row r="67" spans="1:10" ht="15">
      <c r="A67" s="191"/>
      <c r="B67" s="191"/>
      <c r="C67" s="191"/>
      <c r="D67" s="192" t="s">
        <v>225</v>
      </c>
      <c r="E67" s="192"/>
      <c r="F67" s="192"/>
      <c r="G67" s="192"/>
      <c r="H67" s="187">
        <v>2645.81</v>
      </c>
      <c r="I67" s="187"/>
      <c r="J67" s="63">
        <f t="shared" si="0"/>
        <v>0.07057525900792762</v>
      </c>
    </row>
    <row r="68" spans="1:10" ht="24.75" customHeight="1">
      <c r="A68" s="190" t="s">
        <v>91</v>
      </c>
      <c r="B68" s="190"/>
      <c r="C68" s="190"/>
      <c r="D68" s="190"/>
      <c r="E68" s="190"/>
      <c r="F68" s="190"/>
      <c r="G68" s="49"/>
      <c r="H68" s="187">
        <v>11314.79</v>
      </c>
      <c r="I68" s="187"/>
      <c r="J68" s="63">
        <f t="shared" si="0"/>
        <v>0.30181465595424817</v>
      </c>
    </row>
    <row r="69" spans="1:10" ht="15">
      <c r="A69" s="191"/>
      <c r="B69" s="191"/>
      <c r="C69" s="191"/>
      <c r="D69" s="192" t="s">
        <v>226</v>
      </c>
      <c r="E69" s="192"/>
      <c r="F69" s="192"/>
      <c r="G69" s="192"/>
      <c r="H69" s="187">
        <v>3385.35</v>
      </c>
      <c r="I69" s="187"/>
      <c r="J69" s="63">
        <f t="shared" si="0"/>
        <v>0.09030200697800968</v>
      </c>
    </row>
    <row r="70" spans="1:10" ht="24.75" customHeight="1">
      <c r="A70" s="191"/>
      <c r="B70" s="191"/>
      <c r="C70" s="191"/>
      <c r="D70" s="192" t="s">
        <v>92</v>
      </c>
      <c r="E70" s="192"/>
      <c r="F70" s="192"/>
      <c r="G70" s="192"/>
      <c r="H70" s="194">
        <v>467.9</v>
      </c>
      <c r="I70" s="194"/>
      <c r="J70" s="63">
        <f t="shared" si="0"/>
        <v>0.012480927840551412</v>
      </c>
    </row>
    <row r="71" spans="1:10" ht="15">
      <c r="A71" s="191"/>
      <c r="B71" s="191"/>
      <c r="C71" s="191"/>
      <c r="D71" s="192" t="s">
        <v>93</v>
      </c>
      <c r="E71" s="192"/>
      <c r="F71" s="192"/>
      <c r="G71" s="192"/>
      <c r="H71" s="193">
        <v>369</v>
      </c>
      <c r="I71" s="193"/>
      <c r="J71" s="63">
        <f t="shared" si="0"/>
        <v>0.009842834736404085</v>
      </c>
    </row>
    <row r="72" spans="1:10" ht="15">
      <c r="A72" s="191"/>
      <c r="B72" s="191"/>
      <c r="C72" s="191"/>
      <c r="D72" s="192" t="s">
        <v>94</v>
      </c>
      <c r="E72" s="192"/>
      <c r="F72" s="192"/>
      <c r="G72" s="192"/>
      <c r="H72" s="194">
        <v>2232.5</v>
      </c>
      <c r="I72" s="194"/>
      <c r="J72" s="63">
        <f t="shared" si="0"/>
        <v>0.059550483872688666</v>
      </c>
    </row>
    <row r="73" spans="1:10" ht="15">
      <c r="A73" s="191"/>
      <c r="B73" s="191"/>
      <c r="C73" s="191"/>
      <c r="D73" s="192" t="s">
        <v>192</v>
      </c>
      <c r="E73" s="192"/>
      <c r="F73" s="192"/>
      <c r="G73" s="192"/>
      <c r="H73" s="193">
        <v>1212</v>
      </c>
      <c r="I73" s="193"/>
      <c r="J73" s="63">
        <f t="shared" si="0"/>
        <v>0.03232931084152236</v>
      </c>
    </row>
    <row r="74" spans="1:10" ht="24.75" customHeight="1">
      <c r="A74" s="191"/>
      <c r="B74" s="191"/>
      <c r="C74" s="191"/>
      <c r="D74" s="192" t="s">
        <v>227</v>
      </c>
      <c r="E74" s="192"/>
      <c r="F74" s="192"/>
      <c r="G74" s="192"/>
      <c r="H74" s="193">
        <v>1030</v>
      </c>
      <c r="I74" s="193"/>
      <c r="J74" s="63">
        <f t="shared" si="0"/>
        <v>0.027474579345518176</v>
      </c>
    </row>
    <row r="75" spans="1:10" ht="15">
      <c r="A75" s="191"/>
      <c r="B75" s="191"/>
      <c r="C75" s="191"/>
      <c r="D75" s="192" t="s">
        <v>228</v>
      </c>
      <c r="E75" s="192"/>
      <c r="F75" s="192"/>
      <c r="G75" s="192"/>
      <c r="H75" s="187">
        <v>1297.32</v>
      </c>
      <c r="I75" s="187"/>
      <c r="J75" s="63">
        <f t="shared" si="0"/>
        <v>0.03460516628789091</v>
      </c>
    </row>
    <row r="76" spans="1:10" ht="15">
      <c r="A76" s="191"/>
      <c r="B76" s="191"/>
      <c r="C76" s="191"/>
      <c r="D76" s="192" t="s">
        <v>217</v>
      </c>
      <c r="E76" s="192"/>
      <c r="F76" s="192"/>
      <c r="G76" s="192"/>
      <c r="H76" s="187">
        <v>1320.72</v>
      </c>
      <c r="I76" s="187"/>
      <c r="J76" s="63">
        <f t="shared" si="0"/>
        <v>0.035229346051662884</v>
      </c>
    </row>
    <row r="77" spans="1:10" ht="24.75" customHeight="1">
      <c r="A77" s="190" t="s">
        <v>128</v>
      </c>
      <c r="B77" s="190"/>
      <c r="C77" s="190"/>
      <c r="D77" s="190"/>
      <c r="E77" s="190"/>
      <c r="F77" s="190"/>
      <c r="G77" s="49"/>
      <c r="H77" s="194">
        <v>2232.5</v>
      </c>
      <c r="I77" s="194"/>
      <c r="J77" s="63">
        <f t="shared" si="0"/>
        <v>0.059550483872688666</v>
      </c>
    </row>
    <row r="78" spans="1:10" ht="15">
      <c r="A78" s="191"/>
      <c r="B78" s="191"/>
      <c r="C78" s="191"/>
      <c r="D78" s="192" t="s">
        <v>129</v>
      </c>
      <c r="E78" s="192"/>
      <c r="F78" s="192"/>
      <c r="G78" s="192"/>
      <c r="H78" s="194">
        <v>2232.5</v>
      </c>
      <c r="I78" s="194"/>
      <c r="J78" s="63">
        <f t="shared" si="0"/>
        <v>0.059550483872688666</v>
      </c>
    </row>
    <row r="79" spans="1:10" ht="24.75" customHeight="1">
      <c r="A79" s="190" t="s">
        <v>65</v>
      </c>
      <c r="B79" s="190"/>
      <c r="C79" s="190"/>
      <c r="D79" s="190"/>
      <c r="E79" s="190"/>
      <c r="F79" s="190"/>
      <c r="G79" s="49"/>
      <c r="H79" s="187">
        <v>10289.39</v>
      </c>
      <c r="I79" s="187"/>
      <c r="J79" s="63">
        <f t="shared" si="0"/>
        <v>0.27446277861357404</v>
      </c>
    </row>
    <row r="80" spans="1:10" ht="15">
      <c r="A80" s="191"/>
      <c r="B80" s="191"/>
      <c r="C80" s="191"/>
      <c r="D80" s="192" t="s">
        <v>244</v>
      </c>
      <c r="E80" s="192"/>
      <c r="F80" s="192"/>
      <c r="G80" s="192"/>
      <c r="H80" s="187">
        <v>2146.08</v>
      </c>
      <c r="I80" s="187"/>
      <c r="J80" s="63">
        <f t="shared" si="0"/>
        <v>0.05724528664255306</v>
      </c>
    </row>
    <row r="81" spans="1:10" ht="24.75" customHeight="1">
      <c r="A81" s="191"/>
      <c r="B81" s="191"/>
      <c r="C81" s="191"/>
      <c r="D81" s="192" t="s">
        <v>68</v>
      </c>
      <c r="E81" s="192"/>
      <c r="F81" s="192"/>
      <c r="G81" s="192"/>
      <c r="H81" s="187">
        <v>1798.71</v>
      </c>
      <c r="I81" s="187"/>
      <c r="J81" s="63">
        <f t="shared" si="0"/>
        <v>0.047979418072404856</v>
      </c>
    </row>
    <row r="82" spans="1:10" ht="24.75" customHeight="1">
      <c r="A82" s="191"/>
      <c r="B82" s="191"/>
      <c r="C82" s="191"/>
      <c r="D82" s="192" t="s">
        <v>252</v>
      </c>
      <c r="E82" s="192"/>
      <c r="F82" s="192"/>
      <c r="G82" s="192"/>
      <c r="H82" s="194">
        <v>2921.1</v>
      </c>
      <c r="I82" s="194"/>
      <c r="J82" s="63">
        <f t="shared" si="0"/>
        <v>0.07791844051086713</v>
      </c>
    </row>
    <row r="83" spans="1:10" ht="15">
      <c r="A83" s="191"/>
      <c r="B83" s="191"/>
      <c r="C83" s="191"/>
      <c r="D83" s="192" t="s">
        <v>143</v>
      </c>
      <c r="E83" s="192"/>
      <c r="F83" s="192"/>
      <c r="G83" s="192"/>
      <c r="H83" s="187">
        <v>2126.18</v>
      </c>
      <c r="I83" s="187"/>
      <c r="J83" s="63">
        <f t="shared" si="0"/>
        <v>0.056714467099858085</v>
      </c>
    </row>
    <row r="84" spans="1:10" ht="24.75" customHeight="1">
      <c r="A84" s="191"/>
      <c r="B84" s="191"/>
      <c r="C84" s="191"/>
      <c r="D84" s="192" t="s">
        <v>229</v>
      </c>
      <c r="E84" s="192"/>
      <c r="F84" s="192"/>
      <c r="G84" s="192"/>
      <c r="H84" s="187">
        <v>1297.32</v>
      </c>
      <c r="I84" s="187"/>
      <c r="J84" s="63">
        <f t="shared" si="0"/>
        <v>0.03460516628789091</v>
      </c>
    </row>
    <row r="85" spans="1:10" ht="15">
      <c r="A85" s="190" t="s">
        <v>69</v>
      </c>
      <c r="B85" s="190"/>
      <c r="C85" s="190"/>
      <c r="D85" s="190"/>
      <c r="E85" s="190"/>
      <c r="F85" s="190"/>
      <c r="G85" s="49"/>
      <c r="H85" s="187">
        <v>14984.83</v>
      </c>
      <c r="I85" s="187"/>
      <c r="J85" s="63">
        <f t="shared" si="0"/>
        <v>0.3997105833146613</v>
      </c>
    </row>
    <row r="86" spans="1:10" ht="15">
      <c r="A86" s="191"/>
      <c r="B86" s="191"/>
      <c r="C86" s="191"/>
      <c r="D86" s="192" t="s">
        <v>70</v>
      </c>
      <c r="E86" s="192"/>
      <c r="F86" s="192"/>
      <c r="G86" s="192"/>
      <c r="H86" s="193">
        <v>2560</v>
      </c>
      <c r="I86" s="193"/>
      <c r="J86" s="63">
        <f t="shared" si="0"/>
        <v>0.06828633313060829</v>
      </c>
    </row>
    <row r="87" spans="1:10" ht="15">
      <c r="A87" s="191"/>
      <c r="B87" s="191"/>
      <c r="C87" s="191"/>
      <c r="D87" s="192" t="s">
        <v>97</v>
      </c>
      <c r="E87" s="192"/>
      <c r="F87" s="192"/>
      <c r="G87" s="192"/>
      <c r="H87" s="193">
        <v>11440</v>
      </c>
      <c r="I87" s="193"/>
      <c r="J87" s="63">
        <f t="shared" si="0"/>
        <v>0.30515455117740575</v>
      </c>
    </row>
    <row r="88" spans="1:10" ht="15">
      <c r="A88" s="191"/>
      <c r="B88" s="191"/>
      <c r="C88" s="191"/>
      <c r="D88" s="192" t="s">
        <v>98</v>
      </c>
      <c r="E88" s="192"/>
      <c r="F88" s="192"/>
      <c r="G88" s="192"/>
      <c r="H88" s="194">
        <v>615.4</v>
      </c>
      <c r="I88" s="194"/>
      <c r="J88" s="63">
        <f t="shared" si="0"/>
        <v>0.016415394300225133</v>
      </c>
    </row>
    <row r="89" spans="1:10" ht="24.75" customHeight="1">
      <c r="A89" s="191"/>
      <c r="B89" s="191"/>
      <c r="C89" s="191"/>
      <c r="D89" s="192" t="s">
        <v>145</v>
      </c>
      <c r="E89" s="192"/>
      <c r="F89" s="192"/>
      <c r="G89" s="192"/>
      <c r="H89" s="187">
        <v>71.16</v>
      </c>
      <c r="I89" s="187"/>
      <c r="J89" s="63">
        <f t="shared" si="0"/>
        <v>0.0018981466662398771</v>
      </c>
    </row>
    <row r="90" spans="1:10" ht="15">
      <c r="A90" s="191"/>
      <c r="B90" s="191"/>
      <c r="C90" s="191"/>
      <c r="D90" s="192" t="s">
        <v>202</v>
      </c>
      <c r="E90" s="192"/>
      <c r="F90" s="192"/>
      <c r="G90" s="192"/>
      <c r="H90" s="187">
        <v>122.27</v>
      </c>
      <c r="I90" s="187"/>
      <c r="J90" s="63">
        <f t="shared" si="0"/>
        <v>0.00326147263745292</v>
      </c>
    </row>
    <row r="91" spans="1:10" ht="15">
      <c r="A91" s="191"/>
      <c r="B91" s="191"/>
      <c r="C91" s="191"/>
      <c r="D91" s="192" t="s">
        <v>73</v>
      </c>
      <c r="E91" s="192"/>
      <c r="F91" s="192"/>
      <c r="G91" s="192"/>
      <c r="H91" s="193">
        <v>176</v>
      </c>
      <c r="I91" s="193"/>
      <c r="J91" s="63">
        <f t="shared" si="0"/>
        <v>0.004694685402729319</v>
      </c>
    </row>
    <row r="92" spans="1:10" ht="15">
      <c r="A92" s="190" t="s">
        <v>74</v>
      </c>
      <c r="B92" s="190"/>
      <c r="C92" s="190"/>
      <c r="D92" s="190"/>
      <c r="E92" s="190"/>
      <c r="F92" s="190"/>
      <c r="G92" s="49"/>
      <c r="H92" s="187">
        <v>49695.72</v>
      </c>
      <c r="I92" s="187"/>
      <c r="J92" s="63">
        <f aca="true" t="shared" si="1" ref="J92:J98">H92/12/3124.1</f>
        <v>1.3256009730802474</v>
      </c>
    </row>
    <row r="93" spans="1:10" ht="15">
      <c r="A93" s="186" t="s">
        <v>75</v>
      </c>
      <c r="B93" s="186"/>
      <c r="C93" s="186"/>
      <c r="D93" s="186"/>
      <c r="E93" s="186"/>
      <c r="F93" s="186"/>
      <c r="G93" s="49"/>
      <c r="H93" s="187">
        <v>22067.88</v>
      </c>
      <c r="I93" s="187"/>
      <c r="J93" s="63">
        <f t="shared" si="1"/>
        <v>0.5886463301430812</v>
      </c>
    </row>
    <row r="94" spans="1:10" ht="15">
      <c r="A94" s="186" t="s">
        <v>76</v>
      </c>
      <c r="B94" s="186"/>
      <c r="C94" s="186"/>
      <c r="D94" s="186"/>
      <c r="E94" s="186"/>
      <c r="F94" s="186"/>
      <c r="G94" s="49"/>
      <c r="H94" s="187">
        <v>27627.84</v>
      </c>
      <c r="I94" s="187"/>
      <c r="J94" s="63">
        <f t="shared" si="1"/>
        <v>0.736954642937166</v>
      </c>
    </row>
    <row r="95" spans="1:10" ht="45" customHeight="1">
      <c r="A95" s="190" t="s">
        <v>77</v>
      </c>
      <c r="B95" s="190"/>
      <c r="C95" s="190"/>
      <c r="D95" s="190"/>
      <c r="E95" s="190"/>
      <c r="F95" s="190"/>
      <c r="G95" s="49"/>
      <c r="H95" s="187">
        <v>119664.74</v>
      </c>
      <c r="I95" s="187"/>
      <c r="J95" s="63">
        <f t="shared" si="1"/>
        <v>3.1919790232920415</v>
      </c>
    </row>
    <row r="96" spans="1:10" ht="15">
      <c r="A96" s="186" t="s">
        <v>78</v>
      </c>
      <c r="B96" s="186"/>
      <c r="C96" s="186"/>
      <c r="D96" s="186"/>
      <c r="E96" s="186"/>
      <c r="F96" s="186"/>
      <c r="G96" s="49"/>
      <c r="H96" s="187">
        <v>60205.42</v>
      </c>
      <c r="I96" s="187"/>
      <c r="J96" s="63">
        <f t="shared" si="1"/>
        <v>1.6059403774953853</v>
      </c>
    </row>
    <row r="97" spans="1:10" ht="15">
      <c r="A97" s="186" t="s">
        <v>79</v>
      </c>
      <c r="B97" s="186"/>
      <c r="C97" s="186"/>
      <c r="D97" s="186"/>
      <c r="E97" s="186"/>
      <c r="F97" s="186"/>
      <c r="G97" s="49"/>
      <c r="H97" s="187">
        <v>10096.87</v>
      </c>
      <c r="I97" s="187"/>
      <c r="J97" s="63">
        <f t="shared" si="1"/>
        <v>0.2693274329673613</v>
      </c>
    </row>
    <row r="98" spans="1:10" ht="15">
      <c r="A98" s="186" t="s">
        <v>80</v>
      </c>
      <c r="B98" s="186"/>
      <c r="C98" s="186"/>
      <c r="D98" s="186"/>
      <c r="E98" s="186"/>
      <c r="F98" s="186"/>
      <c r="G98" s="49"/>
      <c r="H98" s="187">
        <v>49362.45</v>
      </c>
      <c r="I98" s="187"/>
      <c r="J98" s="63">
        <f t="shared" si="1"/>
        <v>1.3167112128292946</v>
      </c>
    </row>
    <row r="99" spans="1:10" ht="15">
      <c r="A99" s="188" t="s">
        <v>81</v>
      </c>
      <c r="B99" s="188"/>
      <c r="C99" s="188"/>
      <c r="D99" s="189">
        <v>601271.01</v>
      </c>
      <c r="E99" s="189"/>
      <c r="F99" s="189"/>
      <c r="G99" s="189"/>
      <c r="H99" s="189"/>
      <c r="I99" s="189"/>
      <c r="J99" s="64"/>
    </row>
    <row r="100" spans="1:11" ht="15">
      <c r="A100" s="45"/>
      <c r="B100" s="45"/>
      <c r="C100" s="45"/>
      <c r="D100" s="184"/>
      <c r="E100" s="184"/>
      <c r="F100" s="45"/>
      <c r="G100" s="45"/>
      <c r="H100" s="45"/>
      <c r="I100" s="45"/>
      <c r="J100" s="45"/>
      <c r="K100" s="45"/>
    </row>
    <row r="101" spans="1:11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5">
      <c r="A102" s="185" t="s">
        <v>82</v>
      </c>
      <c r="B102" s="185"/>
      <c r="C102" s="45"/>
      <c r="D102" s="45"/>
      <c r="E102" s="45"/>
      <c r="F102" s="45"/>
      <c r="G102" s="45"/>
      <c r="H102" s="45"/>
      <c r="I102" s="45"/>
      <c r="J102" s="45" t="s">
        <v>83</v>
      </c>
      <c r="K102" s="45"/>
    </row>
    <row r="103" spans="1:11" ht="15">
      <c r="A103" s="45" t="s">
        <v>0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</sheetData>
  <sheetProtection/>
  <mergeCells count="237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K17"/>
    <mergeCell ref="D18:E18"/>
    <mergeCell ref="A14:C14"/>
    <mergeCell ref="D14:G14"/>
    <mergeCell ref="J14:K14"/>
    <mergeCell ref="A15:F15"/>
    <mergeCell ref="J15:K15"/>
    <mergeCell ref="A16:F16"/>
    <mergeCell ref="J16:K16"/>
    <mergeCell ref="A24:E24"/>
    <mergeCell ref="F24:G24"/>
    <mergeCell ref="H24:I24"/>
    <mergeCell ref="J24:K24"/>
    <mergeCell ref="A26:C26"/>
    <mergeCell ref="D26:G26"/>
    <mergeCell ref="H26:I26"/>
    <mergeCell ref="H20:I20"/>
    <mergeCell ref="A22:E22"/>
    <mergeCell ref="F22:G22"/>
    <mergeCell ref="H22:I22"/>
    <mergeCell ref="J22:K22"/>
    <mergeCell ref="A23:E23"/>
    <mergeCell ref="F23:G23"/>
    <mergeCell ref="H23:I23"/>
    <mergeCell ref="J23:K23"/>
    <mergeCell ref="A29:C29"/>
    <mergeCell ref="D29:G29"/>
    <mergeCell ref="H29:I29"/>
    <mergeCell ref="A30:C30"/>
    <mergeCell ref="D30:G30"/>
    <mergeCell ref="H30:I30"/>
    <mergeCell ref="A27:F27"/>
    <mergeCell ref="H27:I27"/>
    <mergeCell ref="A28:F28"/>
    <mergeCell ref="H28:I28"/>
    <mergeCell ref="A34:C34"/>
    <mergeCell ref="D34:G34"/>
    <mergeCell ref="H34:I34"/>
    <mergeCell ref="A35:C35"/>
    <mergeCell ref="D35:G35"/>
    <mergeCell ref="H35:I35"/>
    <mergeCell ref="A31:C31"/>
    <mergeCell ref="D31:G31"/>
    <mergeCell ref="H31:I31"/>
    <mergeCell ref="A32:F32"/>
    <mergeCell ref="H32:I32"/>
    <mergeCell ref="A33:C33"/>
    <mergeCell ref="D33:G33"/>
    <mergeCell ref="H33:I33"/>
    <mergeCell ref="A38:C38"/>
    <mergeCell ref="D38:G38"/>
    <mergeCell ref="H38:I38"/>
    <mergeCell ref="A39:C39"/>
    <mergeCell ref="D39:G39"/>
    <mergeCell ref="H39:I39"/>
    <mergeCell ref="A36:F36"/>
    <mergeCell ref="H36:I36"/>
    <mergeCell ref="A37:C37"/>
    <mergeCell ref="D37:G37"/>
    <mergeCell ref="H37:I37"/>
    <mergeCell ref="A42:C42"/>
    <mergeCell ref="D42:G42"/>
    <mergeCell ref="H42:I42"/>
    <mergeCell ref="A40:C40"/>
    <mergeCell ref="D40:G40"/>
    <mergeCell ref="H40:I40"/>
    <mergeCell ref="A41:C41"/>
    <mergeCell ref="D41:G41"/>
    <mergeCell ref="H41:I41"/>
    <mergeCell ref="A46:C46"/>
    <mergeCell ref="D46:G46"/>
    <mergeCell ref="H46:I46"/>
    <mergeCell ref="A47:C47"/>
    <mergeCell ref="D47:G47"/>
    <mergeCell ref="H47:I47"/>
    <mergeCell ref="A43:F43"/>
    <mergeCell ref="H43:I43"/>
    <mergeCell ref="A44:C44"/>
    <mergeCell ref="D44:G44"/>
    <mergeCell ref="H44:I44"/>
    <mergeCell ref="A45:F45"/>
    <mergeCell ref="H45:I45"/>
    <mergeCell ref="A50:F50"/>
    <mergeCell ref="H50:I50"/>
    <mergeCell ref="A51:F51"/>
    <mergeCell ref="H51:I51"/>
    <mergeCell ref="A48:F48"/>
    <mergeCell ref="H48:I48"/>
    <mergeCell ref="A49:F49"/>
    <mergeCell ref="H49:I49"/>
    <mergeCell ref="A53:F53"/>
    <mergeCell ref="H53:I53"/>
    <mergeCell ref="A52:F52"/>
    <mergeCell ref="H52:I52"/>
    <mergeCell ref="A54:C54"/>
    <mergeCell ref="D54:G54"/>
    <mergeCell ref="H54:I54"/>
    <mergeCell ref="A57:F57"/>
    <mergeCell ref="H57:I57"/>
    <mergeCell ref="A55:C55"/>
    <mergeCell ref="D55:G55"/>
    <mergeCell ref="H55:I55"/>
    <mergeCell ref="A56:C56"/>
    <mergeCell ref="D56:G56"/>
    <mergeCell ref="H56:I56"/>
    <mergeCell ref="A60:C60"/>
    <mergeCell ref="D60:G60"/>
    <mergeCell ref="H60:I60"/>
    <mergeCell ref="A61:C61"/>
    <mergeCell ref="D61:G61"/>
    <mergeCell ref="H61:I61"/>
    <mergeCell ref="A58:C58"/>
    <mergeCell ref="D58:G58"/>
    <mergeCell ref="H58:I58"/>
    <mergeCell ref="A59:C59"/>
    <mergeCell ref="D59:G59"/>
    <mergeCell ref="H59:I59"/>
    <mergeCell ref="A64:F64"/>
    <mergeCell ref="H64:I64"/>
    <mergeCell ref="A65:C65"/>
    <mergeCell ref="D65:G65"/>
    <mergeCell ref="H65:I65"/>
    <mergeCell ref="A62:C62"/>
    <mergeCell ref="D62:G62"/>
    <mergeCell ref="H62:I62"/>
    <mergeCell ref="A63:C63"/>
    <mergeCell ref="D63:G63"/>
    <mergeCell ref="H63:I63"/>
    <mergeCell ref="A68:F68"/>
    <mergeCell ref="H68:I68"/>
    <mergeCell ref="A69:C69"/>
    <mergeCell ref="D69:G69"/>
    <mergeCell ref="H69:I69"/>
    <mergeCell ref="A66:C66"/>
    <mergeCell ref="D66:G66"/>
    <mergeCell ref="H66:I66"/>
    <mergeCell ref="A67:C67"/>
    <mergeCell ref="D67:G67"/>
    <mergeCell ref="H67:I67"/>
    <mergeCell ref="A71:C71"/>
    <mergeCell ref="D71:G71"/>
    <mergeCell ref="H71:I71"/>
    <mergeCell ref="A72:C72"/>
    <mergeCell ref="D72:G72"/>
    <mergeCell ref="H72:I72"/>
    <mergeCell ref="A70:C70"/>
    <mergeCell ref="D70:G70"/>
    <mergeCell ref="H70:I70"/>
    <mergeCell ref="A76:C76"/>
    <mergeCell ref="D76:G76"/>
    <mergeCell ref="H76:I76"/>
    <mergeCell ref="A77:F77"/>
    <mergeCell ref="H77:I77"/>
    <mergeCell ref="A75:C75"/>
    <mergeCell ref="D75:G75"/>
    <mergeCell ref="H75:I75"/>
    <mergeCell ref="A73:C73"/>
    <mergeCell ref="D73:G73"/>
    <mergeCell ref="H73:I73"/>
    <mergeCell ref="A74:C74"/>
    <mergeCell ref="D74:G74"/>
    <mergeCell ref="H74:I74"/>
    <mergeCell ref="A80:C80"/>
    <mergeCell ref="D80:G80"/>
    <mergeCell ref="H80:I80"/>
    <mergeCell ref="A81:C81"/>
    <mergeCell ref="D81:G81"/>
    <mergeCell ref="H81:I81"/>
    <mergeCell ref="A78:C78"/>
    <mergeCell ref="D78:G78"/>
    <mergeCell ref="H78:I78"/>
    <mergeCell ref="A79:F79"/>
    <mergeCell ref="H79:I79"/>
    <mergeCell ref="A84:C84"/>
    <mergeCell ref="D84:G84"/>
    <mergeCell ref="H84:I84"/>
    <mergeCell ref="A85:F85"/>
    <mergeCell ref="H85:I85"/>
    <mergeCell ref="A82:C82"/>
    <mergeCell ref="D82:G82"/>
    <mergeCell ref="H82:I82"/>
    <mergeCell ref="A83:C83"/>
    <mergeCell ref="D83:G83"/>
    <mergeCell ref="H83:I83"/>
    <mergeCell ref="A88:C88"/>
    <mergeCell ref="D88:G88"/>
    <mergeCell ref="H88:I88"/>
    <mergeCell ref="A89:C89"/>
    <mergeCell ref="D89:G89"/>
    <mergeCell ref="H89:I89"/>
    <mergeCell ref="A86:C86"/>
    <mergeCell ref="D86:G86"/>
    <mergeCell ref="H86:I86"/>
    <mergeCell ref="A87:C87"/>
    <mergeCell ref="D87:G87"/>
    <mergeCell ref="H87:I87"/>
    <mergeCell ref="A92:F92"/>
    <mergeCell ref="H92:I92"/>
    <mergeCell ref="A97:F97"/>
    <mergeCell ref="H97:I97"/>
    <mergeCell ref="A95:F95"/>
    <mergeCell ref="H95:I95"/>
    <mergeCell ref="A96:F96"/>
    <mergeCell ref="H96:I96"/>
    <mergeCell ref="A90:C90"/>
    <mergeCell ref="D90:G90"/>
    <mergeCell ref="H90:I90"/>
    <mergeCell ref="A91:C91"/>
    <mergeCell ref="D91:G91"/>
    <mergeCell ref="H91:I91"/>
    <mergeCell ref="D100:E100"/>
    <mergeCell ref="A102:B102"/>
    <mergeCell ref="A98:F98"/>
    <mergeCell ref="H98:I98"/>
    <mergeCell ref="A99:C99"/>
    <mergeCell ref="D99:I99"/>
    <mergeCell ref="A93:F93"/>
    <mergeCell ref="H93:I93"/>
    <mergeCell ref="A94:F94"/>
    <mergeCell ref="H94:I94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76">
      <selection activeCell="A97" sqref="A97:F97"/>
    </sheetView>
  </sheetViews>
  <sheetFormatPr defaultColWidth="9.140625" defaultRowHeight="15"/>
  <sheetData>
    <row r="1" spans="1:11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5">
      <c r="A4" s="213" t="s">
        <v>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15">
      <c r="A5" s="53" t="s">
        <v>3</v>
      </c>
      <c r="B5" s="53"/>
      <c r="C5" s="53"/>
      <c r="D5" s="53"/>
      <c r="E5" s="53"/>
      <c r="F5" s="51"/>
      <c r="G5" s="51"/>
      <c r="H5" s="51"/>
      <c r="I5" s="51"/>
      <c r="J5" s="51"/>
      <c r="K5" s="51"/>
    </row>
    <row r="6" spans="1:11" ht="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">
      <c r="A7" s="52" t="s">
        <v>230</v>
      </c>
      <c r="B7" s="52"/>
      <c r="C7" s="52"/>
      <c r="D7" s="52"/>
      <c r="E7" s="52"/>
      <c r="F7" s="52" t="s">
        <v>231</v>
      </c>
      <c r="G7" s="52"/>
      <c r="H7" s="52"/>
      <c r="I7" s="201" t="s">
        <v>86</v>
      </c>
      <c r="J7" s="201"/>
      <c r="K7" s="201"/>
    </row>
    <row r="8" spans="1:11" ht="15">
      <c r="A8" s="54" t="s">
        <v>17</v>
      </c>
      <c r="B8" s="52"/>
      <c r="C8" s="52"/>
      <c r="D8" s="52"/>
      <c r="E8" s="52" t="s">
        <v>8</v>
      </c>
      <c r="F8" s="52"/>
      <c r="G8" s="52"/>
      <c r="H8" s="200">
        <v>-613774.96</v>
      </c>
      <c r="I8" s="200"/>
      <c r="J8" s="52" t="s">
        <v>9</v>
      </c>
      <c r="K8" s="52"/>
    </row>
    <row r="9" spans="1:11" ht="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">
      <c r="A10" s="212" t="s">
        <v>10</v>
      </c>
      <c r="B10" s="212"/>
      <c r="C10" s="212"/>
      <c r="D10" s="212"/>
      <c r="E10" s="212"/>
      <c r="F10" s="211" t="s">
        <v>11</v>
      </c>
      <c r="G10" s="211"/>
      <c r="H10" s="211" t="s">
        <v>12</v>
      </c>
      <c r="I10" s="211"/>
      <c r="J10" s="211" t="s">
        <v>13</v>
      </c>
      <c r="K10" s="211"/>
    </row>
    <row r="11" spans="1:11" ht="15">
      <c r="A11" s="212" t="s">
        <v>18</v>
      </c>
      <c r="B11" s="212"/>
      <c r="C11" s="212"/>
      <c r="D11" s="212"/>
      <c r="E11" s="212"/>
      <c r="F11" s="206">
        <v>185705.3</v>
      </c>
      <c r="G11" s="206"/>
      <c r="H11" s="203">
        <v>179567.97</v>
      </c>
      <c r="I11" s="203"/>
      <c r="J11" s="203">
        <v>6137.33</v>
      </c>
      <c r="K11" s="203"/>
    </row>
    <row r="12" spans="1:11" ht="15">
      <c r="A12" s="212" t="s">
        <v>15</v>
      </c>
      <c r="B12" s="212"/>
      <c r="C12" s="212"/>
      <c r="D12" s="212"/>
      <c r="E12" s="212"/>
      <c r="F12" s="206">
        <v>185705.3</v>
      </c>
      <c r="G12" s="206"/>
      <c r="H12" s="203">
        <v>179567.97</v>
      </c>
      <c r="I12" s="203"/>
      <c r="J12" s="203">
        <v>6137.33</v>
      </c>
      <c r="K12" s="203"/>
    </row>
    <row r="13" spans="1:11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">
      <c r="A14" s="52" t="s">
        <v>16</v>
      </c>
      <c r="B14" s="52"/>
      <c r="C14" s="52"/>
      <c r="D14" s="200">
        <v>-434206.99</v>
      </c>
      <c r="E14" s="200"/>
      <c r="F14" s="52" t="s">
        <v>9</v>
      </c>
      <c r="G14" s="52"/>
      <c r="H14" s="52"/>
      <c r="I14" s="52"/>
      <c r="J14" s="52"/>
      <c r="K14" s="52"/>
    </row>
    <row r="15" spans="1:11" ht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">
      <c r="A16" s="54" t="s">
        <v>19</v>
      </c>
      <c r="B16" s="52"/>
      <c r="C16" s="52"/>
      <c r="D16" s="52"/>
      <c r="E16" s="52"/>
      <c r="F16" s="52"/>
      <c r="G16" s="52"/>
      <c r="H16" s="200"/>
      <c r="I16" s="200"/>
      <c r="J16" s="52"/>
      <c r="K16" s="52"/>
    </row>
    <row r="17" spans="1:11" ht="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5">
      <c r="A18" s="212" t="s">
        <v>10</v>
      </c>
      <c r="B18" s="212"/>
      <c r="C18" s="212"/>
      <c r="D18" s="212"/>
      <c r="E18" s="212"/>
      <c r="F18" s="211" t="s">
        <v>11</v>
      </c>
      <c r="G18" s="211"/>
      <c r="H18" s="211" t="s">
        <v>12</v>
      </c>
      <c r="I18" s="211"/>
      <c r="J18" s="211" t="s">
        <v>13</v>
      </c>
      <c r="K18" s="211"/>
    </row>
    <row r="19" spans="1:11" ht="15">
      <c r="A19" s="212" t="s">
        <v>18</v>
      </c>
      <c r="B19" s="212"/>
      <c r="C19" s="212"/>
      <c r="D19" s="212"/>
      <c r="E19" s="212"/>
      <c r="F19" s="203">
        <v>427871.99</v>
      </c>
      <c r="G19" s="203"/>
      <c r="H19" s="203">
        <v>377469.74</v>
      </c>
      <c r="I19" s="203"/>
      <c r="J19" s="203">
        <v>50402.25</v>
      </c>
      <c r="K19" s="203"/>
    </row>
    <row r="20" spans="1:11" ht="15">
      <c r="A20" s="212" t="s">
        <v>15</v>
      </c>
      <c r="B20" s="212"/>
      <c r="C20" s="212"/>
      <c r="D20" s="212"/>
      <c r="E20" s="212"/>
      <c r="F20" s="203">
        <v>427871.99</v>
      </c>
      <c r="G20" s="203"/>
      <c r="H20" s="203">
        <v>377469.74</v>
      </c>
      <c r="I20" s="203"/>
      <c r="J20" s="203">
        <v>50402.25</v>
      </c>
      <c r="K20" s="203"/>
    </row>
    <row r="21" spans="1:11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0" ht="32.25">
      <c r="A22" s="211" t="s">
        <v>20</v>
      </c>
      <c r="B22" s="211"/>
      <c r="C22" s="211"/>
      <c r="D22" s="211" t="s">
        <v>21</v>
      </c>
      <c r="E22" s="211"/>
      <c r="F22" s="211"/>
      <c r="G22" s="211"/>
      <c r="H22" s="211" t="s">
        <v>24</v>
      </c>
      <c r="I22" s="211"/>
      <c r="J22" s="61" t="s">
        <v>238</v>
      </c>
    </row>
    <row r="23" spans="1:10" ht="15">
      <c r="A23" s="208" t="s">
        <v>25</v>
      </c>
      <c r="B23" s="208"/>
      <c r="C23" s="208"/>
      <c r="D23" s="208"/>
      <c r="E23" s="208"/>
      <c r="F23" s="208"/>
      <c r="G23" s="55"/>
      <c r="H23" s="206">
        <v>212960.3</v>
      </c>
      <c r="I23" s="206"/>
      <c r="J23" s="63">
        <f>H23/12/3106.4</f>
        <v>5.712944780667868</v>
      </c>
    </row>
    <row r="24" spans="1:10" ht="15">
      <c r="A24" s="208" t="s">
        <v>26</v>
      </c>
      <c r="B24" s="208"/>
      <c r="C24" s="208"/>
      <c r="D24" s="208"/>
      <c r="E24" s="208"/>
      <c r="F24" s="208"/>
      <c r="G24" s="55"/>
      <c r="H24" s="206">
        <v>36947.5</v>
      </c>
      <c r="I24" s="206"/>
      <c r="J24" s="63">
        <f aca="true" t="shared" si="0" ref="J24:J87">H24/12/3106.4</f>
        <v>0.991166087217787</v>
      </c>
    </row>
    <row r="25" spans="1:11" ht="24.75" customHeight="1">
      <c r="A25" s="209"/>
      <c r="B25" s="209"/>
      <c r="C25" s="209"/>
      <c r="D25" s="210" t="s">
        <v>28</v>
      </c>
      <c r="E25" s="210"/>
      <c r="F25" s="210"/>
      <c r="G25" s="210"/>
      <c r="H25" s="203">
        <v>18243.29</v>
      </c>
      <c r="I25" s="203"/>
      <c r="J25" s="63">
        <f t="shared" si="0"/>
        <v>0.4894006459781956</v>
      </c>
      <c r="K25" s="62"/>
    </row>
    <row r="26" spans="1:11" ht="24.75" customHeight="1">
      <c r="A26" s="209"/>
      <c r="B26" s="209"/>
      <c r="C26" s="209"/>
      <c r="D26" s="210" t="s">
        <v>29</v>
      </c>
      <c r="E26" s="210"/>
      <c r="F26" s="210"/>
      <c r="G26" s="210"/>
      <c r="H26" s="203">
        <v>9996.57</v>
      </c>
      <c r="I26" s="203"/>
      <c r="J26" s="63">
        <f t="shared" si="0"/>
        <v>0.26817135591037855</v>
      </c>
      <c r="K26" s="62"/>
    </row>
    <row r="27" spans="1:10" ht="15">
      <c r="A27" s="209"/>
      <c r="B27" s="209"/>
      <c r="C27" s="209"/>
      <c r="D27" s="210" t="s">
        <v>30</v>
      </c>
      <c r="E27" s="210"/>
      <c r="F27" s="210"/>
      <c r="G27" s="210"/>
      <c r="H27" s="203">
        <v>8707.64</v>
      </c>
      <c r="I27" s="203"/>
      <c r="J27" s="63">
        <f t="shared" si="0"/>
        <v>0.2335940853292128</v>
      </c>
    </row>
    <row r="28" spans="1:10" ht="15">
      <c r="A28" s="208" t="s">
        <v>31</v>
      </c>
      <c r="B28" s="208"/>
      <c r="C28" s="208"/>
      <c r="D28" s="208"/>
      <c r="E28" s="208"/>
      <c r="F28" s="208"/>
      <c r="G28" s="55"/>
      <c r="H28" s="203">
        <v>6043.97</v>
      </c>
      <c r="I28" s="203"/>
      <c r="J28" s="63">
        <f t="shared" si="0"/>
        <v>0.16213757618679714</v>
      </c>
    </row>
    <row r="29" spans="1:10" ht="24.75" customHeight="1">
      <c r="A29" s="209"/>
      <c r="B29" s="209"/>
      <c r="C29" s="209"/>
      <c r="D29" s="210" t="s">
        <v>32</v>
      </c>
      <c r="E29" s="210"/>
      <c r="F29" s="210"/>
      <c r="G29" s="210"/>
      <c r="H29" s="203">
        <v>50.65</v>
      </c>
      <c r="I29" s="203"/>
      <c r="J29" s="63">
        <f t="shared" si="0"/>
        <v>0.0013587539702978797</v>
      </c>
    </row>
    <row r="30" spans="1:10" ht="24.75" customHeight="1">
      <c r="A30" s="209"/>
      <c r="B30" s="209"/>
      <c r="C30" s="209"/>
      <c r="D30" s="210" t="s">
        <v>33</v>
      </c>
      <c r="E30" s="210"/>
      <c r="F30" s="210"/>
      <c r="G30" s="210"/>
      <c r="H30" s="207">
        <v>1765</v>
      </c>
      <c r="I30" s="207"/>
      <c r="J30" s="63">
        <f t="shared" si="0"/>
        <v>0.04734848484848485</v>
      </c>
    </row>
    <row r="31" spans="1:10" ht="15">
      <c r="A31" s="209"/>
      <c r="B31" s="209"/>
      <c r="C31" s="209"/>
      <c r="D31" s="210" t="s">
        <v>34</v>
      </c>
      <c r="E31" s="210"/>
      <c r="F31" s="210"/>
      <c r="G31" s="210"/>
      <c r="H31" s="203">
        <v>4228.32</v>
      </c>
      <c r="I31" s="203"/>
      <c r="J31" s="63">
        <f t="shared" si="0"/>
        <v>0.1134303373680144</v>
      </c>
    </row>
    <row r="32" spans="1:10" ht="15">
      <c r="A32" s="208" t="s">
        <v>35</v>
      </c>
      <c r="B32" s="208"/>
      <c r="C32" s="208"/>
      <c r="D32" s="208"/>
      <c r="E32" s="208"/>
      <c r="F32" s="208"/>
      <c r="G32" s="55"/>
      <c r="H32" s="203">
        <v>40712.63</v>
      </c>
      <c r="I32" s="203"/>
      <c r="J32" s="63">
        <f t="shared" si="0"/>
        <v>1.0921707335393593</v>
      </c>
    </row>
    <row r="33" spans="1:10" ht="24.75" customHeight="1">
      <c r="A33" s="209"/>
      <c r="B33" s="209"/>
      <c r="C33" s="209"/>
      <c r="D33" s="210" t="s">
        <v>36</v>
      </c>
      <c r="E33" s="210"/>
      <c r="F33" s="210"/>
      <c r="G33" s="210"/>
      <c r="H33" s="203">
        <v>7753.68</v>
      </c>
      <c r="I33" s="203"/>
      <c r="J33" s="63">
        <f t="shared" si="0"/>
        <v>0.20800283286118978</v>
      </c>
    </row>
    <row r="34" spans="1:10" ht="24.75" customHeight="1">
      <c r="A34" s="209"/>
      <c r="B34" s="209"/>
      <c r="C34" s="209"/>
      <c r="D34" s="210" t="s">
        <v>37</v>
      </c>
      <c r="E34" s="210"/>
      <c r="F34" s="210"/>
      <c r="G34" s="210"/>
      <c r="H34" s="203">
        <v>5920.92</v>
      </c>
      <c r="I34" s="203"/>
      <c r="J34" s="63">
        <f t="shared" si="0"/>
        <v>0.15883659541591552</v>
      </c>
    </row>
    <row r="35" spans="1:10" ht="24.75" customHeight="1">
      <c r="A35" s="209"/>
      <c r="B35" s="209"/>
      <c r="C35" s="209"/>
      <c r="D35" s="210" t="s">
        <v>38</v>
      </c>
      <c r="E35" s="210"/>
      <c r="F35" s="210"/>
      <c r="G35" s="210"/>
      <c r="H35" s="203">
        <v>4324.66</v>
      </c>
      <c r="I35" s="203"/>
      <c r="J35" s="63">
        <f t="shared" si="0"/>
        <v>0.11601478667696798</v>
      </c>
    </row>
    <row r="36" spans="1:10" ht="15">
      <c r="A36" s="209"/>
      <c r="B36" s="209"/>
      <c r="C36" s="209"/>
      <c r="D36" s="210" t="s">
        <v>39</v>
      </c>
      <c r="E36" s="210"/>
      <c r="F36" s="210"/>
      <c r="G36" s="210"/>
      <c r="H36" s="206">
        <v>7206.3</v>
      </c>
      <c r="I36" s="206"/>
      <c r="J36" s="63">
        <f t="shared" si="0"/>
        <v>0.19331863250064382</v>
      </c>
    </row>
    <row r="37" spans="1:10" ht="24.75" customHeight="1">
      <c r="A37" s="209"/>
      <c r="B37" s="209"/>
      <c r="C37" s="209"/>
      <c r="D37" s="210" t="s">
        <v>40</v>
      </c>
      <c r="E37" s="210"/>
      <c r="F37" s="210"/>
      <c r="G37" s="210"/>
      <c r="H37" s="203">
        <v>6822.28</v>
      </c>
      <c r="I37" s="203"/>
      <c r="J37" s="63">
        <f t="shared" si="0"/>
        <v>0.1830167825564426</v>
      </c>
    </row>
    <row r="38" spans="1:10" ht="24.75" customHeight="1">
      <c r="A38" s="209"/>
      <c r="B38" s="209"/>
      <c r="C38" s="209"/>
      <c r="D38" s="210" t="s">
        <v>41</v>
      </c>
      <c r="E38" s="210"/>
      <c r="F38" s="210"/>
      <c r="G38" s="210"/>
      <c r="H38" s="206">
        <v>8684.79</v>
      </c>
      <c r="I38" s="206"/>
      <c r="J38" s="63">
        <f t="shared" si="0"/>
        <v>0.23298110352819987</v>
      </c>
    </row>
    <row r="39" spans="1:10" ht="15">
      <c r="A39" s="208" t="s">
        <v>149</v>
      </c>
      <c r="B39" s="208"/>
      <c r="C39" s="208"/>
      <c r="D39" s="208"/>
      <c r="E39" s="208"/>
      <c r="F39" s="208"/>
      <c r="G39" s="55"/>
      <c r="H39" s="203">
        <v>8284.78</v>
      </c>
      <c r="I39" s="203"/>
      <c r="J39" s="63">
        <f t="shared" si="0"/>
        <v>0.2222503004549747</v>
      </c>
    </row>
    <row r="40" spans="1:10" ht="15">
      <c r="A40" s="209"/>
      <c r="B40" s="209"/>
      <c r="C40" s="209"/>
      <c r="D40" s="210" t="s">
        <v>150</v>
      </c>
      <c r="E40" s="210"/>
      <c r="F40" s="210"/>
      <c r="G40" s="210"/>
      <c r="H40" s="203">
        <v>8284.78</v>
      </c>
      <c r="I40" s="203"/>
      <c r="J40" s="63">
        <f t="shared" si="0"/>
        <v>0.2222503004549747</v>
      </c>
    </row>
    <row r="41" spans="1:10" ht="15">
      <c r="A41" s="208" t="s">
        <v>42</v>
      </c>
      <c r="B41" s="208"/>
      <c r="C41" s="208"/>
      <c r="D41" s="208"/>
      <c r="E41" s="208"/>
      <c r="F41" s="208"/>
      <c r="G41" s="55"/>
      <c r="H41" s="203">
        <v>120971.42</v>
      </c>
      <c r="I41" s="203"/>
      <c r="J41" s="63">
        <f t="shared" si="0"/>
        <v>3.2452200832689497</v>
      </c>
    </row>
    <row r="42" spans="1:10" ht="15">
      <c r="A42" s="209"/>
      <c r="B42" s="209"/>
      <c r="C42" s="209"/>
      <c r="D42" s="210" t="s">
        <v>43</v>
      </c>
      <c r="E42" s="210"/>
      <c r="F42" s="210"/>
      <c r="G42" s="210"/>
      <c r="H42" s="203">
        <v>5413.38</v>
      </c>
      <c r="I42" s="203"/>
      <c r="J42" s="63">
        <f t="shared" si="0"/>
        <v>0.1452211563224311</v>
      </c>
    </row>
    <row r="43" spans="1:10" ht="15">
      <c r="A43" s="209"/>
      <c r="B43" s="209"/>
      <c r="C43" s="209"/>
      <c r="D43" s="210" t="s">
        <v>44</v>
      </c>
      <c r="E43" s="210"/>
      <c r="F43" s="210"/>
      <c r="G43" s="210"/>
      <c r="H43" s="203">
        <v>115558.04</v>
      </c>
      <c r="I43" s="203"/>
      <c r="J43" s="63">
        <f t="shared" si="0"/>
        <v>3.099998926946519</v>
      </c>
    </row>
    <row r="44" spans="1:10" ht="15">
      <c r="A44" s="208" t="s">
        <v>45</v>
      </c>
      <c r="B44" s="208"/>
      <c r="C44" s="208"/>
      <c r="D44" s="208"/>
      <c r="E44" s="208"/>
      <c r="F44" s="208"/>
      <c r="G44" s="55"/>
      <c r="H44" s="203">
        <v>124626.38</v>
      </c>
      <c r="I44" s="203"/>
      <c r="J44" s="63">
        <f t="shared" si="0"/>
        <v>3.343269272040519</v>
      </c>
    </row>
    <row r="45" spans="1:10" ht="15">
      <c r="A45" s="202" t="s">
        <v>46</v>
      </c>
      <c r="B45" s="202"/>
      <c r="C45" s="202"/>
      <c r="D45" s="202"/>
      <c r="E45" s="202"/>
      <c r="F45" s="202"/>
      <c r="G45" s="55"/>
      <c r="H45" s="206">
        <v>2783.2</v>
      </c>
      <c r="I45" s="206"/>
      <c r="J45" s="63">
        <f t="shared" si="0"/>
        <v>0.07466306120697054</v>
      </c>
    </row>
    <row r="46" spans="1:10" ht="15">
      <c r="A46" s="202" t="s">
        <v>47</v>
      </c>
      <c r="B46" s="202"/>
      <c r="C46" s="202"/>
      <c r="D46" s="202"/>
      <c r="E46" s="202"/>
      <c r="F46" s="202"/>
      <c r="G46" s="55"/>
      <c r="H46" s="203">
        <v>583.18</v>
      </c>
      <c r="I46" s="203"/>
      <c r="J46" s="63">
        <f t="shared" si="0"/>
        <v>0.015644583226027985</v>
      </c>
    </row>
    <row r="47" spans="1:10" ht="15">
      <c r="A47" s="202" t="s">
        <v>120</v>
      </c>
      <c r="B47" s="202"/>
      <c r="C47" s="202"/>
      <c r="D47" s="202"/>
      <c r="E47" s="202"/>
      <c r="F47" s="202"/>
      <c r="G47" s="55"/>
      <c r="H47" s="207">
        <v>121260</v>
      </c>
      <c r="I47" s="207"/>
      <c r="J47" s="63">
        <f t="shared" si="0"/>
        <v>3.2529616276075197</v>
      </c>
    </row>
    <row r="48" spans="1:10" ht="15">
      <c r="A48" s="208" t="s">
        <v>49</v>
      </c>
      <c r="B48" s="208"/>
      <c r="C48" s="208"/>
      <c r="D48" s="208"/>
      <c r="E48" s="208"/>
      <c r="F48" s="208"/>
      <c r="G48" s="55"/>
      <c r="H48" s="203">
        <v>52082.08</v>
      </c>
      <c r="I48" s="203"/>
      <c r="J48" s="63">
        <f t="shared" si="0"/>
        <v>1.3971714310241221</v>
      </c>
    </row>
    <row r="49" spans="1:10" ht="15">
      <c r="A49" s="208" t="s">
        <v>51</v>
      </c>
      <c r="B49" s="208"/>
      <c r="C49" s="208"/>
      <c r="D49" s="208"/>
      <c r="E49" s="208"/>
      <c r="F49" s="208"/>
      <c r="G49" s="55"/>
      <c r="H49" s="203">
        <v>14680.5</v>
      </c>
      <c r="I49" s="203"/>
      <c r="J49" s="63">
        <f t="shared" si="0"/>
        <v>0.393824040690188</v>
      </c>
    </row>
    <row r="50" spans="1:10" ht="15">
      <c r="A50" s="209"/>
      <c r="B50" s="209"/>
      <c r="C50" s="209"/>
      <c r="D50" s="210" t="s">
        <v>54</v>
      </c>
      <c r="E50" s="210"/>
      <c r="F50" s="210"/>
      <c r="G50" s="210"/>
      <c r="H50" s="206">
        <v>256.6</v>
      </c>
      <c r="I50" s="206"/>
      <c r="J50" s="63">
        <f t="shared" si="0"/>
        <v>0.006883638080521934</v>
      </c>
    </row>
    <row r="51" spans="1:10" ht="15">
      <c r="A51" s="209"/>
      <c r="B51" s="209"/>
      <c r="C51" s="209"/>
      <c r="D51" s="210" t="s">
        <v>121</v>
      </c>
      <c r="E51" s="210"/>
      <c r="F51" s="210"/>
      <c r="G51" s="210"/>
      <c r="H51" s="207">
        <v>153</v>
      </c>
      <c r="I51" s="207"/>
      <c r="J51" s="63">
        <f t="shared" si="0"/>
        <v>0.004104429564769508</v>
      </c>
    </row>
    <row r="52" spans="1:10" ht="15">
      <c r="A52" s="209"/>
      <c r="B52" s="209"/>
      <c r="C52" s="209"/>
      <c r="D52" s="210" t="s">
        <v>152</v>
      </c>
      <c r="E52" s="210"/>
      <c r="F52" s="210"/>
      <c r="G52" s="210"/>
      <c r="H52" s="207">
        <v>564</v>
      </c>
      <c r="I52" s="207"/>
      <c r="J52" s="63">
        <f t="shared" si="0"/>
        <v>0.01513005408189544</v>
      </c>
    </row>
    <row r="53" spans="1:10" ht="15">
      <c r="A53" s="209"/>
      <c r="B53" s="209"/>
      <c r="C53" s="209"/>
      <c r="D53" s="210" t="s">
        <v>52</v>
      </c>
      <c r="E53" s="210"/>
      <c r="F53" s="210"/>
      <c r="G53" s="210"/>
      <c r="H53" s="207">
        <v>2844</v>
      </c>
      <c r="I53" s="207"/>
      <c r="J53" s="63">
        <f t="shared" si="0"/>
        <v>0.0762941024980685</v>
      </c>
    </row>
    <row r="54" spans="1:10" ht="15">
      <c r="A54" s="209"/>
      <c r="B54" s="209"/>
      <c r="C54" s="209"/>
      <c r="D54" s="210" t="s">
        <v>53</v>
      </c>
      <c r="E54" s="210"/>
      <c r="F54" s="210"/>
      <c r="G54" s="210"/>
      <c r="H54" s="207">
        <v>171</v>
      </c>
      <c r="I54" s="207"/>
      <c r="J54" s="63">
        <f t="shared" si="0"/>
        <v>0.0045873036312129795</v>
      </c>
    </row>
    <row r="55" spans="1:10" ht="24.75" customHeight="1">
      <c r="A55" s="209"/>
      <c r="B55" s="209"/>
      <c r="C55" s="209"/>
      <c r="D55" s="210" t="s">
        <v>56</v>
      </c>
      <c r="E55" s="210"/>
      <c r="F55" s="210"/>
      <c r="G55" s="210"/>
      <c r="H55" s="207">
        <v>517</v>
      </c>
      <c r="I55" s="207"/>
      <c r="J55" s="63">
        <f t="shared" si="0"/>
        <v>0.013869216241737488</v>
      </c>
    </row>
    <row r="56" spans="1:10" ht="24.75" customHeight="1">
      <c r="A56" s="209"/>
      <c r="B56" s="209"/>
      <c r="C56" s="209"/>
      <c r="D56" s="210" t="s">
        <v>58</v>
      </c>
      <c r="E56" s="210"/>
      <c r="F56" s="210"/>
      <c r="G56" s="210"/>
      <c r="H56" s="203">
        <v>10174.89</v>
      </c>
      <c r="I56" s="203"/>
      <c r="J56" s="63">
        <f t="shared" si="0"/>
        <v>0.27295502832861185</v>
      </c>
    </row>
    <row r="57" spans="1:10" ht="24.75" customHeight="1">
      <c r="A57" s="208" t="s">
        <v>62</v>
      </c>
      <c r="B57" s="208"/>
      <c r="C57" s="208"/>
      <c r="D57" s="208"/>
      <c r="E57" s="208"/>
      <c r="F57" s="208"/>
      <c r="G57" s="55"/>
      <c r="H57" s="207">
        <v>69606</v>
      </c>
      <c r="I57" s="207"/>
      <c r="J57" s="63">
        <f t="shared" si="0"/>
        <v>1.8672740149369045</v>
      </c>
    </row>
    <row r="58" spans="1:10" ht="15">
      <c r="A58" s="209"/>
      <c r="B58" s="209"/>
      <c r="C58" s="209"/>
      <c r="D58" s="210" t="s">
        <v>139</v>
      </c>
      <c r="E58" s="210"/>
      <c r="F58" s="210"/>
      <c r="G58" s="210"/>
      <c r="H58" s="207">
        <v>1056</v>
      </c>
      <c r="I58" s="207"/>
      <c r="J58" s="63">
        <f t="shared" si="0"/>
        <v>0.028328611898016998</v>
      </c>
    </row>
    <row r="59" spans="1:10" ht="15">
      <c r="A59" s="209"/>
      <c r="B59" s="209"/>
      <c r="C59" s="209"/>
      <c r="D59" s="210" t="s">
        <v>155</v>
      </c>
      <c r="E59" s="210"/>
      <c r="F59" s="210"/>
      <c r="G59" s="210"/>
      <c r="H59" s="207">
        <v>12953</v>
      </c>
      <c r="I59" s="207"/>
      <c r="J59" s="63">
        <f t="shared" si="0"/>
        <v>0.34748154348012705</v>
      </c>
    </row>
    <row r="60" spans="1:10" ht="24.75" customHeight="1">
      <c r="A60" s="209"/>
      <c r="B60" s="209"/>
      <c r="C60" s="209"/>
      <c r="D60" s="210" t="s">
        <v>232</v>
      </c>
      <c r="E60" s="210"/>
      <c r="F60" s="210"/>
      <c r="G60" s="210"/>
      <c r="H60" s="207">
        <v>1568</v>
      </c>
      <c r="I60" s="207"/>
      <c r="J60" s="63">
        <f t="shared" si="0"/>
        <v>0.042063696454631296</v>
      </c>
    </row>
    <row r="61" spans="1:10" ht="15">
      <c r="A61" s="209"/>
      <c r="B61" s="209"/>
      <c r="C61" s="209"/>
      <c r="D61" s="210" t="s">
        <v>156</v>
      </c>
      <c r="E61" s="210"/>
      <c r="F61" s="210"/>
      <c r="G61" s="210"/>
      <c r="H61" s="207">
        <v>1326</v>
      </c>
      <c r="I61" s="207"/>
      <c r="J61" s="63">
        <f t="shared" si="0"/>
        <v>0.03557172289466907</v>
      </c>
    </row>
    <row r="62" spans="1:10" ht="24.75" customHeight="1">
      <c r="A62" s="209"/>
      <c r="B62" s="209"/>
      <c r="C62" s="209"/>
      <c r="D62" s="210" t="s">
        <v>63</v>
      </c>
      <c r="E62" s="210"/>
      <c r="F62" s="210"/>
      <c r="G62" s="210"/>
      <c r="H62" s="207">
        <v>32700</v>
      </c>
      <c r="I62" s="207"/>
      <c r="J62" s="63">
        <f t="shared" si="0"/>
        <v>0.8772212207056399</v>
      </c>
    </row>
    <row r="63" spans="1:10" ht="15">
      <c r="A63" s="209"/>
      <c r="B63" s="209"/>
      <c r="C63" s="209"/>
      <c r="D63" s="210" t="s">
        <v>64</v>
      </c>
      <c r="E63" s="210"/>
      <c r="F63" s="210"/>
      <c r="G63" s="210"/>
      <c r="H63" s="207">
        <v>20003</v>
      </c>
      <c r="I63" s="207"/>
      <c r="J63" s="63">
        <f t="shared" si="0"/>
        <v>0.5366072195038201</v>
      </c>
    </row>
    <row r="64" spans="1:10" ht="24.75" customHeight="1">
      <c r="A64" s="208" t="s">
        <v>109</v>
      </c>
      <c r="B64" s="208"/>
      <c r="C64" s="208"/>
      <c r="D64" s="208"/>
      <c r="E64" s="208"/>
      <c r="F64" s="208"/>
      <c r="G64" s="55"/>
      <c r="H64" s="203">
        <v>4848.22</v>
      </c>
      <c r="I64" s="203"/>
      <c r="J64" s="63">
        <f t="shared" si="0"/>
        <v>0.1300599836895871</v>
      </c>
    </row>
    <row r="65" spans="1:10" ht="15">
      <c r="A65" s="209"/>
      <c r="B65" s="209"/>
      <c r="C65" s="209"/>
      <c r="D65" s="210" t="s">
        <v>110</v>
      </c>
      <c r="E65" s="210"/>
      <c r="F65" s="210"/>
      <c r="G65" s="210"/>
      <c r="H65" s="203">
        <v>795.22</v>
      </c>
      <c r="I65" s="203"/>
      <c r="J65" s="63">
        <f t="shared" si="0"/>
        <v>0.021332839728732077</v>
      </c>
    </row>
    <row r="66" spans="1:10" ht="15">
      <c r="A66" s="209"/>
      <c r="B66" s="209"/>
      <c r="C66" s="209"/>
      <c r="D66" s="210" t="s">
        <v>189</v>
      </c>
      <c r="E66" s="210"/>
      <c r="F66" s="210"/>
      <c r="G66" s="210"/>
      <c r="H66" s="207">
        <v>349</v>
      </c>
      <c r="I66" s="207"/>
      <c r="J66" s="63">
        <f t="shared" si="0"/>
        <v>0.00936239162159842</v>
      </c>
    </row>
    <row r="67" spans="1:10" ht="24.75" customHeight="1">
      <c r="A67" s="209"/>
      <c r="B67" s="209"/>
      <c r="C67" s="209"/>
      <c r="D67" s="210" t="s">
        <v>190</v>
      </c>
      <c r="E67" s="210"/>
      <c r="F67" s="210"/>
      <c r="G67" s="210"/>
      <c r="H67" s="207">
        <v>2860</v>
      </c>
      <c r="I67" s="207"/>
      <c r="J67" s="63">
        <f t="shared" si="0"/>
        <v>0.0767233238904627</v>
      </c>
    </row>
    <row r="68" spans="1:10" ht="24.75" customHeight="1">
      <c r="A68" s="209"/>
      <c r="B68" s="209"/>
      <c r="C68" s="209"/>
      <c r="D68" s="210" t="s">
        <v>233</v>
      </c>
      <c r="E68" s="210"/>
      <c r="F68" s="210"/>
      <c r="G68" s="210"/>
      <c r="H68" s="207">
        <v>844</v>
      </c>
      <c r="I68" s="207"/>
      <c r="J68" s="63">
        <f t="shared" si="0"/>
        <v>0.022641428448793886</v>
      </c>
    </row>
    <row r="69" spans="1:10" ht="24.75" customHeight="1">
      <c r="A69" s="208" t="s">
        <v>91</v>
      </c>
      <c r="B69" s="208"/>
      <c r="C69" s="208"/>
      <c r="D69" s="208"/>
      <c r="E69" s="208"/>
      <c r="F69" s="208"/>
      <c r="G69" s="55"/>
      <c r="H69" s="203">
        <v>22004.32</v>
      </c>
      <c r="I69" s="203"/>
      <c r="J69" s="63">
        <f t="shared" si="0"/>
        <v>0.5902953043179672</v>
      </c>
    </row>
    <row r="70" spans="1:10" ht="15">
      <c r="A70" s="209"/>
      <c r="B70" s="209"/>
      <c r="C70" s="209"/>
      <c r="D70" s="210" t="s">
        <v>127</v>
      </c>
      <c r="E70" s="210"/>
      <c r="F70" s="210"/>
      <c r="G70" s="210"/>
      <c r="H70" s="207">
        <v>2163</v>
      </c>
      <c r="I70" s="207"/>
      <c r="J70" s="63">
        <f t="shared" si="0"/>
        <v>0.0580253669842905</v>
      </c>
    </row>
    <row r="71" spans="1:10" ht="15">
      <c r="A71" s="209"/>
      <c r="B71" s="209"/>
      <c r="C71" s="209"/>
      <c r="D71" s="210" t="s">
        <v>234</v>
      </c>
      <c r="E71" s="210"/>
      <c r="F71" s="210"/>
      <c r="G71" s="210"/>
      <c r="H71" s="207">
        <v>3088</v>
      </c>
      <c r="I71" s="207"/>
      <c r="J71" s="63">
        <f t="shared" si="0"/>
        <v>0.08283972873208</v>
      </c>
    </row>
    <row r="72" spans="1:10" ht="15">
      <c r="A72" s="209"/>
      <c r="B72" s="209"/>
      <c r="C72" s="209"/>
      <c r="D72" s="210" t="s">
        <v>94</v>
      </c>
      <c r="E72" s="210"/>
      <c r="F72" s="210"/>
      <c r="G72" s="210"/>
      <c r="H72" s="203">
        <v>16753.32</v>
      </c>
      <c r="I72" s="203"/>
      <c r="J72" s="63">
        <f t="shared" si="0"/>
        <v>0.44943020860159666</v>
      </c>
    </row>
    <row r="73" spans="1:10" ht="24.75" customHeight="1">
      <c r="A73" s="208" t="s">
        <v>128</v>
      </c>
      <c r="B73" s="208"/>
      <c r="C73" s="208"/>
      <c r="D73" s="208"/>
      <c r="E73" s="208"/>
      <c r="F73" s="208"/>
      <c r="G73" s="55"/>
      <c r="H73" s="207">
        <v>934</v>
      </c>
      <c r="I73" s="207"/>
      <c r="J73" s="63">
        <f t="shared" si="0"/>
        <v>0.025055798781011242</v>
      </c>
    </row>
    <row r="74" spans="1:10" ht="15">
      <c r="A74" s="209"/>
      <c r="B74" s="209"/>
      <c r="C74" s="209"/>
      <c r="D74" s="210" t="s">
        <v>127</v>
      </c>
      <c r="E74" s="210"/>
      <c r="F74" s="210"/>
      <c r="G74" s="210"/>
      <c r="H74" s="207">
        <v>934</v>
      </c>
      <c r="I74" s="207"/>
      <c r="J74" s="63">
        <f t="shared" si="0"/>
        <v>0.025055798781011242</v>
      </c>
    </row>
    <row r="75" spans="1:10" ht="24.75" customHeight="1">
      <c r="A75" s="208" t="s">
        <v>65</v>
      </c>
      <c r="B75" s="208"/>
      <c r="C75" s="208"/>
      <c r="D75" s="208"/>
      <c r="E75" s="208"/>
      <c r="F75" s="208"/>
      <c r="G75" s="55"/>
      <c r="H75" s="206">
        <v>11023.5</v>
      </c>
      <c r="I75" s="206"/>
      <c r="J75" s="63">
        <f t="shared" si="0"/>
        <v>0.29572012619108934</v>
      </c>
    </row>
    <row r="76" spans="1:10" ht="15">
      <c r="A76" s="209"/>
      <c r="B76" s="209"/>
      <c r="C76" s="209"/>
      <c r="D76" s="210" t="s">
        <v>243</v>
      </c>
      <c r="E76" s="210"/>
      <c r="F76" s="210"/>
      <c r="G76" s="210"/>
      <c r="H76" s="203">
        <v>2842.27</v>
      </c>
      <c r="I76" s="203"/>
      <c r="J76" s="63">
        <f t="shared" si="0"/>
        <v>0.07624769293501588</v>
      </c>
    </row>
    <row r="77" spans="1:10" ht="24.75" customHeight="1">
      <c r="A77" s="209"/>
      <c r="B77" s="209"/>
      <c r="C77" s="209"/>
      <c r="D77" s="210" t="s">
        <v>68</v>
      </c>
      <c r="E77" s="210"/>
      <c r="F77" s="210"/>
      <c r="G77" s="210"/>
      <c r="H77" s="203">
        <v>2349.66</v>
      </c>
      <c r="I77" s="203"/>
      <c r="J77" s="63">
        <f t="shared" si="0"/>
        <v>0.06303277105330929</v>
      </c>
    </row>
    <row r="78" spans="1:10" ht="15">
      <c r="A78" s="209"/>
      <c r="B78" s="209"/>
      <c r="C78" s="209"/>
      <c r="D78" s="210" t="s">
        <v>254</v>
      </c>
      <c r="E78" s="210"/>
      <c r="F78" s="210"/>
      <c r="G78" s="210"/>
      <c r="H78" s="203">
        <v>5036.35</v>
      </c>
      <c r="I78" s="203"/>
      <c r="J78" s="63">
        <f t="shared" si="0"/>
        <v>0.1351068224740321</v>
      </c>
    </row>
    <row r="79" spans="1:10" ht="15">
      <c r="A79" s="209"/>
      <c r="B79" s="209"/>
      <c r="C79" s="209"/>
      <c r="D79" s="210" t="s">
        <v>253</v>
      </c>
      <c r="E79" s="210"/>
      <c r="F79" s="210"/>
      <c r="G79" s="210"/>
      <c r="H79" s="203">
        <v>795.22</v>
      </c>
      <c r="I79" s="203"/>
      <c r="J79" s="63">
        <f t="shared" si="0"/>
        <v>0.021332839728732077</v>
      </c>
    </row>
    <row r="80" spans="1:10" ht="24.75" customHeight="1">
      <c r="A80" s="208" t="s">
        <v>159</v>
      </c>
      <c r="B80" s="208"/>
      <c r="C80" s="208"/>
      <c r="D80" s="208"/>
      <c r="E80" s="208"/>
      <c r="F80" s="208"/>
      <c r="G80" s="55"/>
      <c r="H80" s="207">
        <v>2760</v>
      </c>
      <c r="I80" s="207"/>
      <c r="J80" s="63">
        <f t="shared" si="0"/>
        <v>0.07404069018799897</v>
      </c>
    </row>
    <row r="81" spans="1:10" ht="15">
      <c r="A81" s="209"/>
      <c r="B81" s="209"/>
      <c r="C81" s="209"/>
      <c r="D81" s="210" t="s">
        <v>161</v>
      </c>
      <c r="E81" s="210"/>
      <c r="F81" s="210"/>
      <c r="G81" s="210"/>
      <c r="H81" s="207">
        <v>2760</v>
      </c>
      <c r="I81" s="207"/>
      <c r="J81" s="63">
        <f t="shared" si="0"/>
        <v>0.07404069018799897</v>
      </c>
    </row>
    <row r="82" spans="1:10" ht="24.75" customHeight="1">
      <c r="A82" s="208" t="s">
        <v>162</v>
      </c>
      <c r="B82" s="208"/>
      <c r="C82" s="208"/>
      <c r="D82" s="208"/>
      <c r="E82" s="208"/>
      <c r="F82" s="208"/>
      <c r="G82" s="55"/>
      <c r="H82" s="207">
        <v>2110</v>
      </c>
      <c r="I82" s="207"/>
      <c r="J82" s="63">
        <f t="shared" si="0"/>
        <v>0.05660357112198472</v>
      </c>
    </row>
    <row r="83" spans="1:10" ht="15">
      <c r="A83" s="209"/>
      <c r="B83" s="209"/>
      <c r="C83" s="209"/>
      <c r="D83" s="210" t="s">
        <v>197</v>
      </c>
      <c r="E83" s="210"/>
      <c r="F83" s="210"/>
      <c r="G83" s="210"/>
      <c r="H83" s="207">
        <v>2110</v>
      </c>
      <c r="I83" s="207"/>
      <c r="J83" s="63">
        <f t="shared" si="0"/>
        <v>0.05660357112198472</v>
      </c>
    </row>
    <row r="84" spans="1:10" ht="15">
      <c r="A84" s="208" t="s">
        <v>69</v>
      </c>
      <c r="B84" s="208"/>
      <c r="C84" s="208"/>
      <c r="D84" s="208"/>
      <c r="E84" s="208"/>
      <c r="F84" s="208"/>
      <c r="G84" s="55"/>
      <c r="H84" s="203">
        <v>7174.43</v>
      </c>
      <c r="I84" s="203"/>
      <c r="J84" s="63">
        <f t="shared" si="0"/>
        <v>0.19246367713966867</v>
      </c>
    </row>
    <row r="85" spans="1:10" ht="15">
      <c r="A85" s="209"/>
      <c r="B85" s="209"/>
      <c r="C85" s="209"/>
      <c r="D85" s="210" t="s">
        <v>97</v>
      </c>
      <c r="E85" s="210"/>
      <c r="F85" s="210"/>
      <c r="G85" s="210"/>
      <c r="H85" s="203">
        <v>5731.27</v>
      </c>
      <c r="I85" s="203"/>
      <c r="J85" s="63">
        <f t="shared" si="0"/>
        <v>0.15374898059919306</v>
      </c>
    </row>
    <row r="86" spans="1:10" ht="24.75" customHeight="1">
      <c r="A86" s="209"/>
      <c r="B86" s="209"/>
      <c r="C86" s="209"/>
      <c r="D86" s="210" t="s">
        <v>145</v>
      </c>
      <c r="E86" s="210"/>
      <c r="F86" s="210"/>
      <c r="G86" s="210"/>
      <c r="H86" s="203">
        <v>71.16</v>
      </c>
      <c r="I86" s="203"/>
      <c r="J86" s="63">
        <f t="shared" si="0"/>
        <v>0.0019089621426731907</v>
      </c>
    </row>
    <row r="87" spans="1:10" ht="15">
      <c r="A87" s="209"/>
      <c r="B87" s="209"/>
      <c r="C87" s="209"/>
      <c r="D87" s="210" t="s">
        <v>73</v>
      </c>
      <c r="E87" s="210"/>
      <c r="F87" s="210"/>
      <c r="G87" s="210"/>
      <c r="H87" s="207">
        <v>176</v>
      </c>
      <c r="I87" s="207"/>
      <c r="J87" s="63">
        <f t="shared" si="0"/>
        <v>0.004721435316336166</v>
      </c>
    </row>
    <row r="88" spans="1:10" ht="15">
      <c r="A88" s="209"/>
      <c r="B88" s="209"/>
      <c r="C88" s="209"/>
      <c r="D88" s="210" t="s">
        <v>165</v>
      </c>
      <c r="E88" s="210"/>
      <c r="F88" s="210"/>
      <c r="G88" s="210"/>
      <c r="H88" s="207">
        <v>1196</v>
      </c>
      <c r="I88" s="207"/>
      <c r="J88" s="63">
        <f aca="true" t="shared" si="1" ref="J88:J95">H88/12/3106.4</f>
        <v>0.03208429908146622</v>
      </c>
    </row>
    <row r="89" spans="1:10" ht="15">
      <c r="A89" s="208" t="s">
        <v>74</v>
      </c>
      <c r="B89" s="208"/>
      <c r="C89" s="208"/>
      <c r="D89" s="208"/>
      <c r="E89" s="208"/>
      <c r="F89" s="208"/>
      <c r="G89" s="55"/>
      <c r="H89" s="203">
        <v>49414.14</v>
      </c>
      <c r="I89" s="203"/>
      <c r="J89" s="63">
        <f t="shared" si="1"/>
        <v>1.3256003734226114</v>
      </c>
    </row>
    <row r="90" spans="1:10" ht="15">
      <c r="A90" s="202" t="s">
        <v>75</v>
      </c>
      <c r="B90" s="202"/>
      <c r="C90" s="202"/>
      <c r="D90" s="202"/>
      <c r="E90" s="202"/>
      <c r="F90" s="202"/>
      <c r="G90" s="55"/>
      <c r="H90" s="203">
        <v>21942.84</v>
      </c>
      <c r="I90" s="203"/>
      <c r="J90" s="63">
        <f t="shared" si="1"/>
        <v>0.5886460211176925</v>
      </c>
    </row>
    <row r="91" spans="1:10" ht="15">
      <c r="A91" s="202" t="s">
        <v>76</v>
      </c>
      <c r="B91" s="202"/>
      <c r="C91" s="202"/>
      <c r="D91" s="202"/>
      <c r="E91" s="202"/>
      <c r="F91" s="202"/>
      <c r="G91" s="55"/>
      <c r="H91" s="206">
        <v>27471.3</v>
      </c>
      <c r="I91" s="206"/>
      <c r="J91" s="63">
        <f t="shared" si="1"/>
        <v>0.7369543523049189</v>
      </c>
    </row>
    <row r="92" spans="1:10" ht="45" customHeight="1">
      <c r="A92" s="208" t="s">
        <v>77</v>
      </c>
      <c r="B92" s="208"/>
      <c r="C92" s="208"/>
      <c r="D92" s="208"/>
      <c r="E92" s="208"/>
      <c r="F92" s="208"/>
      <c r="G92" s="55"/>
      <c r="H92" s="203">
        <v>118986.74</v>
      </c>
      <c r="I92" s="203"/>
      <c r="J92" s="63">
        <f t="shared" si="1"/>
        <v>3.1919783887028927</v>
      </c>
    </row>
    <row r="93" spans="1:10" ht="15">
      <c r="A93" s="202" t="s">
        <v>78</v>
      </c>
      <c r="B93" s="202"/>
      <c r="C93" s="202"/>
      <c r="D93" s="202"/>
      <c r="E93" s="202"/>
      <c r="F93" s="202"/>
      <c r="G93" s="55"/>
      <c r="H93" s="206">
        <v>59864.3</v>
      </c>
      <c r="I93" s="206"/>
      <c r="J93" s="63">
        <f t="shared" si="1"/>
        <v>1.6059398875439952</v>
      </c>
    </row>
    <row r="94" spans="1:10" ht="15">
      <c r="A94" s="202" t="s">
        <v>79</v>
      </c>
      <c r="B94" s="202"/>
      <c r="C94" s="202"/>
      <c r="D94" s="202"/>
      <c r="E94" s="202"/>
      <c r="F94" s="202"/>
      <c r="G94" s="55"/>
      <c r="H94" s="203">
        <v>10039.65</v>
      </c>
      <c r="I94" s="203"/>
      <c r="J94" s="63">
        <f t="shared" si="1"/>
        <v>0.26932703450939993</v>
      </c>
    </row>
    <row r="95" spans="1:10" ht="15">
      <c r="A95" s="202" t="s">
        <v>80</v>
      </c>
      <c r="B95" s="202"/>
      <c r="C95" s="202"/>
      <c r="D95" s="202"/>
      <c r="E95" s="202"/>
      <c r="F95" s="202"/>
      <c r="G95" s="55"/>
      <c r="H95" s="203">
        <v>49082.79</v>
      </c>
      <c r="I95" s="203"/>
      <c r="J95" s="63">
        <f t="shared" si="1"/>
        <v>1.316711466649498</v>
      </c>
    </row>
    <row r="96" spans="1:10" ht="15">
      <c r="A96" s="204" t="s">
        <v>81</v>
      </c>
      <c r="B96" s="204"/>
      <c r="C96" s="204"/>
      <c r="D96" s="205">
        <v>693210.6</v>
      </c>
      <c r="E96" s="205"/>
      <c r="F96" s="205"/>
      <c r="G96" s="205"/>
      <c r="H96" s="205"/>
      <c r="I96" s="205"/>
      <c r="J96" s="64"/>
    </row>
    <row r="97" spans="1:11" ht="15">
      <c r="A97" s="52"/>
      <c r="B97" s="52"/>
      <c r="C97" s="52"/>
      <c r="D97" s="200"/>
      <c r="E97" s="200"/>
      <c r="F97" s="52"/>
      <c r="G97" s="52"/>
      <c r="H97" s="52"/>
      <c r="I97" s="52"/>
      <c r="J97" s="52"/>
      <c r="K97" s="52"/>
    </row>
    <row r="98" spans="1:11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ht="15">
      <c r="A99" s="201" t="s">
        <v>82</v>
      </c>
      <c r="B99" s="201"/>
      <c r="C99" s="52"/>
      <c r="D99" s="52"/>
      <c r="E99" s="52"/>
      <c r="F99" s="52"/>
      <c r="G99" s="52"/>
      <c r="H99" s="52"/>
      <c r="I99" s="52"/>
      <c r="J99" s="52" t="s">
        <v>83</v>
      </c>
      <c r="K99" s="52"/>
    </row>
    <row r="100" spans="1:11" ht="15">
      <c r="A100" s="52" t="s">
        <v>0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</sheetData>
  <sheetProtection/>
  <mergeCells count="229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28:F28"/>
    <mergeCell ref="H28:I28"/>
    <mergeCell ref="A29:C29"/>
    <mergeCell ref="D29:G29"/>
    <mergeCell ref="H29:I29"/>
    <mergeCell ref="A30:C30"/>
    <mergeCell ref="D30:G30"/>
    <mergeCell ref="H30:I30"/>
    <mergeCell ref="A26:C26"/>
    <mergeCell ref="D26:G26"/>
    <mergeCell ref="H26:I26"/>
    <mergeCell ref="A27:C27"/>
    <mergeCell ref="D27:G27"/>
    <mergeCell ref="H27:I27"/>
    <mergeCell ref="A33:C33"/>
    <mergeCell ref="D33:G33"/>
    <mergeCell ref="H33:I33"/>
    <mergeCell ref="A34:C34"/>
    <mergeCell ref="D34:G34"/>
    <mergeCell ref="H34:I34"/>
    <mergeCell ref="A31:C31"/>
    <mergeCell ref="D31:G31"/>
    <mergeCell ref="H31:I31"/>
    <mergeCell ref="A32:F32"/>
    <mergeCell ref="H32:I32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41:F41"/>
    <mergeCell ref="H41:I41"/>
    <mergeCell ref="A42:C42"/>
    <mergeCell ref="D42:G42"/>
    <mergeCell ref="H42:I42"/>
    <mergeCell ref="A43:C43"/>
    <mergeCell ref="D43:G43"/>
    <mergeCell ref="H43:I43"/>
    <mergeCell ref="A39:F39"/>
    <mergeCell ref="H39:I39"/>
    <mergeCell ref="A40:C40"/>
    <mergeCell ref="D40:G40"/>
    <mergeCell ref="H40:I40"/>
    <mergeCell ref="A46:F46"/>
    <mergeCell ref="H46:I46"/>
    <mergeCell ref="A47:F47"/>
    <mergeCell ref="H47:I47"/>
    <mergeCell ref="A44:F44"/>
    <mergeCell ref="H44:I44"/>
    <mergeCell ref="A45:F45"/>
    <mergeCell ref="H45:I45"/>
    <mergeCell ref="A49:F49"/>
    <mergeCell ref="H49:I49"/>
    <mergeCell ref="A48:F48"/>
    <mergeCell ref="H48:I48"/>
    <mergeCell ref="A50:C50"/>
    <mergeCell ref="D50:G50"/>
    <mergeCell ref="H50:I50"/>
    <mergeCell ref="A51:C51"/>
    <mergeCell ref="D51:G51"/>
    <mergeCell ref="H51:I51"/>
    <mergeCell ref="A54:C54"/>
    <mergeCell ref="D54:G54"/>
    <mergeCell ref="H54:I54"/>
    <mergeCell ref="A55:C55"/>
    <mergeCell ref="D55:G55"/>
    <mergeCell ref="H55:I55"/>
    <mergeCell ref="A52:C52"/>
    <mergeCell ref="D52:G52"/>
    <mergeCell ref="H52:I52"/>
    <mergeCell ref="A53:C53"/>
    <mergeCell ref="D53:G53"/>
    <mergeCell ref="H53:I53"/>
    <mergeCell ref="A56:C56"/>
    <mergeCell ref="D56:G56"/>
    <mergeCell ref="H56:I56"/>
    <mergeCell ref="A58:C58"/>
    <mergeCell ref="D58:G58"/>
    <mergeCell ref="H58:I58"/>
    <mergeCell ref="A59:C59"/>
    <mergeCell ref="D59:G59"/>
    <mergeCell ref="H59:I59"/>
    <mergeCell ref="A57:F57"/>
    <mergeCell ref="H57:I57"/>
    <mergeCell ref="A62:C62"/>
    <mergeCell ref="D62:G62"/>
    <mergeCell ref="H62:I62"/>
    <mergeCell ref="A63:C63"/>
    <mergeCell ref="D63:G63"/>
    <mergeCell ref="H63:I63"/>
    <mergeCell ref="A60:C60"/>
    <mergeCell ref="D60:G60"/>
    <mergeCell ref="H60:I60"/>
    <mergeCell ref="A61:C61"/>
    <mergeCell ref="D61:G61"/>
    <mergeCell ref="H61:I61"/>
    <mergeCell ref="A66:C66"/>
    <mergeCell ref="D66:G66"/>
    <mergeCell ref="H66:I66"/>
    <mergeCell ref="A67:C67"/>
    <mergeCell ref="D67:G67"/>
    <mergeCell ref="H67:I67"/>
    <mergeCell ref="A64:F64"/>
    <mergeCell ref="H64:I64"/>
    <mergeCell ref="A65:C65"/>
    <mergeCell ref="D65:G65"/>
    <mergeCell ref="H65:I65"/>
    <mergeCell ref="A74:C74"/>
    <mergeCell ref="D74:G74"/>
    <mergeCell ref="H74:I74"/>
    <mergeCell ref="A75:F75"/>
    <mergeCell ref="H75:I75"/>
    <mergeCell ref="A70:C70"/>
    <mergeCell ref="D70:G70"/>
    <mergeCell ref="H70:I70"/>
    <mergeCell ref="A68:C68"/>
    <mergeCell ref="D68:G68"/>
    <mergeCell ref="H68:I68"/>
    <mergeCell ref="A69:F69"/>
    <mergeCell ref="H69:I69"/>
    <mergeCell ref="A73:F73"/>
    <mergeCell ref="H73:I73"/>
    <mergeCell ref="A71:C71"/>
    <mergeCell ref="D71:G71"/>
    <mergeCell ref="H71:I71"/>
    <mergeCell ref="A72:C72"/>
    <mergeCell ref="D72:G72"/>
    <mergeCell ref="H72:I72"/>
    <mergeCell ref="H84:I84"/>
    <mergeCell ref="A81:C81"/>
    <mergeCell ref="D81:G81"/>
    <mergeCell ref="A76:C76"/>
    <mergeCell ref="D76:G76"/>
    <mergeCell ref="H76:I76"/>
    <mergeCell ref="A77:C77"/>
    <mergeCell ref="D77:G77"/>
    <mergeCell ref="H77:I77"/>
    <mergeCell ref="A79:C79"/>
    <mergeCell ref="D79:G79"/>
    <mergeCell ref="H79:I79"/>
    <mergeCell ref="A80:F80"/>
    <mergeCell ref="H80:I80"/>
    <mergeCell ref="A78:C78"/>
    <mergeCell ref="D78:G78"/>
    <mergeCell ref="H78:I78"/>
    <mergeCell ref="A83:C83"/>
    <mergeCell ref="D83:G83"/>
    <mergeCell ref="H83:I83"/>
    <mergeCell ref="H81:I81"/>
    <mergeCell ref="A82:F82"/>
    <mergeCell ref="H82:I82"/>
    <mergeCell ref="A89:F89"/>
    <mergeCell ref="H89:I89"/>
    <mergeCell ref="A94:F94"/>
    <mergeCell ref="H94:I94"/>
    <mergeCell ref="A92:F92"/>
    <mergeCell ref="H92:I92"/>
    <mergeCell ref="A93:F93"/>
    <mergeCell ref="H93:I93"/>
    <mergeCell ref="A88:C88"/>
    <mergeCell ref="D88:G88"/>
    <mergeCell ref="H88:I88"/>
    <mergeCell ref="A87:C87"/>
    <mergeCell ref="D87:G87"/>
    <mergeCell ref="H87:I87"/>
    <mergeCell ref="A85:C85"/>
    <mergeCell ref="D85:G85"/>
    <mergeCell ref="H85:I85"/>
    <mergeCell ref="A86:C86"/>
    <mergeCell ref="D86:G86"/>
    <mergeCell ref="H86:I86"/>
    <mergeCell ref="A84:F84"/>
    <mergeCell ref="D97:E97"/>
    <mergeCell ref="A99:B99"/>
    <mergeCell ref="A95:F95"/>
    <mergeCell ref="H95:I95"/>
    <mergeCell ref="A96:C96"/>
    <mergeCell ref="D96:I96"/>
    <mergeCell ref="A90:F90"/>
    <mergeCell ref="H90:I90"/>
    <mergeCell ref="A91:F91"/>
    <mergeCell ref="H91:I91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76">
      <selection activeCell="O94" sqref="O94"/>
    </sheetView>
  </sheetViews>
  <sheetFormatPr defaultColWidth="9.140625" defaultRowHeight="15"/>
  <sheetData>
    <row r="1" spans="1:11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228" t="s">
        <v>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5">
      <c r="A4" s="228" t="s">
        <v>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ht="15">
      <c r="A5" s="58" t="s">
        <v>3</v>
      </c>
      <c r="B5" s="58"/>
      <c r="C5" s="58"/>
      <c r="D5" s="58"/>
      <c r="E5" s="58"/>
      <c r="F5" s="56"/>
      <c r="G5" s="56"/>
      <c r="H5" s="56"/>
      <c r="I5" s="56"/>
      <c r="J5" s="56"/>
      <c r="K5" s="56"/>
    </row>
    <row r="6" spans="1:11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57" t="s">
        <v>235</v>
      </c>
      <c r="B7" s="57"/>
      <c r="C7" s="57"/>
      <c r="D7" s="57"/>
      <c r="E7" s="57"/>
      <c r="F7" s="57" t="s">
        <v>236</v>
      </c>
      <c r="G7" s="57"/>
      <c r="H7" s="57"/>
      <c r="I7" s="214" t="s">
        <v>86</v>
      </c>
      <c r="J7" s="214"/>
      <c r="K7" s="214"/>
    </row>
    <row r="8" spans="1:11" ht="15">
      <c r="A8" s="59" t="s">
        <v>17</v>
      </c>
      <c r="B8" s="57"/>
      <c r="C8" s="57"/>
      <c r="D8" s="57"/>
      <c r="E8" s="57" t="s">
        <v>8</v>
      </c>
      <c r="F8" s="57"/>
      <c r="G8" s="57"/>
      <c r="H8" s="227">
        <v>217084.93</v>
      </c>
      <c r="I8" s="227"/>
      <c r="J8" s="57" t="s">
        <v>9</v>
      </c>
      <c r="K8" s="57"/>
    </row>
    <row r="9" spans="1:11" ht="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5">
      <c r="A10" s="225" t="s">
        <v>10</v>
      </c>
      <c r="B10" s="225"/>
      <c r="C10" s="225"/>
      <c r="D10" s="225"/>
      <c r="E10" s="225"/>
      <c r="F10" s="226" t="s">
        <v>11</v>
      </c>
      <c r="G10" s="226"/>
      <c r="H10" s="226" t="s">
        <v>12</v>
      </c>
      <c r="I10" s="226"/>
      <c r="J10" s="226" t="s">
        <v>13</v>
      </c>
      <c r="K10" s="226"/>
    </row>
    <row r="11" spans="1:11" ht="15">
      <c r="A11" s="225" t="s">
        <v>18</v>
      </c>
      <c r="B11" s="225"/>
      <c r="C11" s="225"/>
      <c r="D11" s="225"/>
      <c r="E11" s="225"/>
      <c r="F11" s="216">
        <v>90442.68</v>
      </c>
      <c r="G11" s="216"/>
      <c r="H11" s="216">
        <v>93171.15</v>
      </c>
      <c r="I11" s="216"/>
      <c r="J11" s="216">
        <v>-2728.47</v>
      </c>
      <c r="K11" s="216"/>
    </row>
    <row r="12" spans="1:11" ht="15">
      <c r="A12" s="225" t="s">
        <v>15</v>
      </c>
      <c r="B12" s="225"/>
      <c r="C12" s="225"/>
      <c r="D12" s="225"/>
      <c r="E12" s="225"/>
      <c r="F12" s="216">
        <v>90442.68</v>
      </c>
      <c r="G12" s="216"/>
      <c r="H12" s="216">
        <v>93171.15</v>
      </c>
      <c r="I12" s="216"/>
      <c r="J12" s="216">
        <v>-2728.47</v>
      </c>
      <c r="K12" s="216"/>
    </row>
    <row r="13" spans="1:11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5">
      <c r="A14" s="57" t="s">
        <v>16</v>
      </c>
      <c r="B14" s="57"/>
      <c r="C14" s="57"/>
      <c r="D14" s="227">
        <v>310256.08</v>
      </c>
      <c r="E14" s="227"/>
      <c r="F14" s="57" t="s">
        <v>9</v>
      </c>
      <c r="G14" s="57"/>
      <c r="H14" s="57"/>
      <c r="I14" s="57"/>
      <c r="J14" s="57"/>
      <c r="K14" s="57"/>
    </row>
    <row r="15" spans="1:1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">
      <c r="A16" s="59" t="s">
        <v>19</v>
      </c>
      <c r="B16" s="57"/>
      <c r="C16" s="57"/>
      <c r="D16" s="57"/>
      <c r="E16" s="57"/>
      <c r="F16" s="57"/>
      <c r="G16" s="57"/>
      <c r="H16" s="227"/>
      <c r="I16" s="227"/>
      <c r="J16" s="57"/>
      <c r="K16" s="57"/>
    </row>
    <row r="17" spans="1:1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5">
      <c r="A18" s="225" t="s">
        <v>10</v>
      </c>
      <c r="B18" s="225"/>
      <c r="C18" s="225"/>
      <c r="D18" s="225"/>
      <c r="E18" s="225"/>
      <c r="F18" s="226" t="s">
        <v>11</v>
      </c>
      <c r="G18" s="226"/>
      <c r="H18" s="226" t="s">
        <v>12</v>
      </c>
      <c r="I18" s="226"/>
      <c r="J18" s="226" t="s">
        <v>13</v>
      </c>
      <c r="K18" s="226"/>
    </row>
    <row r="19" spans="1:11" ht="15">
      <c r="A19" s="225" t="s">
        <v>18</v>
      </c>
      <c r="B19" s="225"/>
      <c r="C19" s="225"/>
      <c r="D19" s="225"/>
      <c r="E19" s="225"/>
      <c r="F19" s="216">
        <v>498903.72</v>
      </c>
      <c r="G19" s="216"/>
      <c r="H19" s="216">
        <v>491844.39</v>
      </c>
      <c r="I19" s="216"/>
      <c r="J19" s="216">
        <v>7059.33</v>
      </c>
      <c r="K19" s="216"/>
    </row>
    <row r="20" spans="1:11" ht="15">
      <c r="A20" s="225" t="s">
        <v>15</v>
      </c>
      <c r="B20" s="225"/>
      <c r="C20" s="225"/>
      <c r="D20" s="225"/>
      <c r="E20" s="225"/>
      <c r="F20" s="216">
        <v>498903.72</v>
      </c>
      <c r="G20" s="216"/>
      <c r="H20" s="216">
        <v>491844.39</v>
      </c>
      <c r="I20" s="216"/>
      <c r="J20" s="216">
        <v>7059.33</v>
      </c>
      <c r="K20" s="216"/>
    </row>
    <row r="21" spans="1:1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0" ht="32.25">
      <c r="A22" s="226" t="s">
        <v>20</v>
      </c>
      <c r="B22" s="226"/>
      <c r="C22" s="226"/>
      <c r="D22" s="226" t="s">
        <v>21</v>
      </c>
      <c r="E22" s="226"/>
      <c r="F22" s="226"/>
      <c r="G22" s="226"/>
      <c r="H22" s="226" t="s">
        <v>24</v>
      </c>
      <c r="I22" s="226"/>
      <c r="J22" s="61" t="s">
        <v>238</v>
      </c>
    </row>
    <row r="23" spans="1:10" ht="15">
      <c r="A23" s="217" t="s">
        <v>25</v>
      </c>
      <c r="B23" s="217"/>
      <c r="C23" s="217"/>
      <c r="D23" s="217"/>
      <c r="E23" s="217"/>
      <c r="F23" s="217"/>
      <c r="G23" s="60"/>
      <c r="H23" s="216">
        <v>212831.52</v>
      </c>
      <c r="I23" s="216"/>
      <c r="J23" s="63">
        <f>H23/12/3093.4</f>
        <v>5.733484192151031</v>
      </c>
    </row>
    <row r="24" spans="1:10" ht="15">
      <c r="A24" s="217" t="s">
        <v>26</v>
      </c>
      <c r="B24" s="217"/>
      <c r="C24" s="217"/>
      <c r="D24" s="217"/>
      <c r="E24" s="217"/>
      <c r="F24" s="217"/>
      <c r="G24" s="60"/>
      <c r="H24" s="216">
        <v>35946.96</v>
      </c>
      <c r="I24" s="216"/>
      <c r="J24" s="63">
        <f aca="true" t="shared" si="0" ref="J24:J87">H24/12/3093.4</f>
        <v>0.9683778366845541</v>
      </c>
    </row>
    <row r="25" spans="1:11" ht="24.75" customHeight="1">
      <c r="A25" s="221"/>
      <c r="B25" s="221"/>
      <c r="C25" s="221"/>
      <c r="D25" s="222" t="s">
        <v>28</v>
      </c>
      <c r="E25" s="222"/>
      <c r="F25" s="222"/>
      <c r="G25" s="222"/>
      <c r="H25" s="216">
        <v>17477.49</v>
      </c>
      <c r="I25" s="216"/>
      <c r="J25" s="63">
        <f t="shared" si="0"/>
        <v>0.4708274067369238</v>
      </c>
      <c r="K25" s="62"/>
    </row>
    <row r="26" spans="1:11" ht="24.75" customHeight="1">
      <c r="A26" s="221"/>
      <c r="B26" s="221"/>
      <c r="C26" s="221"/>
      <c r="D26" s="222" t="s">
        <v>29</v>
      </c>
      <c r="E26" s="222"/>
      <c r="F26" s="222"/>
      <c r="G26" s="222"/>
      <c r="H26" s="216">
        <v>9798.29</v>
      </c>
      <c r="I26" s="216"/>
      <c r="J26" s="63">
        <f t="shared" si="0"/>
        <v>0.26395686515376826</v>
      </c>
      <c r="K26" s="62"/>
    </row>
    <row r="27" spans="1:10" ht="15">
      <c r="A27" s="221"/>
      <c r="B27" s="221"/>
      <c r="C27" s="221"/>
      <c r="D27" s="222" t="s">
        <v>30</v>
      </c>
      <c r="E27" s="222"/>
      <c r="F27" s="222"/>
      <c r="G27" s="222"/>
      <c r="H27" s="216">
        <v>8671.18</v>
      </c>
      <c r="I27" s="216"/>
      <c r="J27" s="63">
        <f t="shared" si="0"/>
        <v>0.2335935647938622</v>
      </c>
    </row>
    <row r="28" spans="1:10" ht="15">
      <c r="A28" s="217" t="s">
        <v>31</v>
      </c>
      <c r="B28" s="217"/>
      <c r="C28" s="217"/>
      <c r="D28" s="217"/>
      <c r="E28" s="217"/>
      <c r="F28" s="217"/>
      <c r="G28" s="60"/>
      <c r="H28" s="216">
        <v>5486.69</v>
      </c>
      <c r="I28" s="216"/>
      <c r="J28" s="63">
        <f t="shared" si="0"/>
        <v>0.14780635115622506</v>
      </c>
    </row>
    <row r="29" spans="1:10" ht="24.75" customHeight="1">
      <c r="A29" s="221"/>
      <c r="B29" s="221"/>
      <c r="C29" s="221"/>
      <c r="D29" s="222" t="s">
        <v>32</v>
      </c>
      <c r="E29" s="222"/>
      <c r="F29" s="222"/>
      <c r="G29" s="222"/>
      <c r="H29" s="216">
        <v>60.57</v>
      </c>
      <c r="I29" s="216"/>
      <c r="J29" s="63">
        <f t="shared" si="0"/>
        <v>0.0016316997478502619</v>
      </c>
    </row>
    <row r="30" spans="1:10" ht="24.75" customHeight="1">
      <c r="A30" s="221"/>
      <c r="B30" s="221"/>
      <c r="C30" s="221"/>
      <c r="D30" s="222" t="s">
        <v>33</v>
      </c>
      <c r="E30" s="222"/>
      <c r="F30" s="222"/>
      <c r="G30" s="222"/>
      <c r="H30" s="216">
        <v>1650.38</v>
      </c>
      <c r="I30" s="216"/>
      <c r="J30" s="63">
        <f t="shared" si="0"/>
        <v>0.044459709920044825</v>
      </c>
    </row>
    <row r="31" spans="1:10" ht="15">
      <c r="A31" s="221"/>
      <c r="B31" s="221"/>
      <c r="C31" s="221"/>
      <c r="D31" s="222" t="s">
        <v>34</v>
      </c>
      <c r="E31" s="222"/>
      <c r="F31" s="222"/>
      <c r="G31" s="222"/>
      <c r="H31" s="216">
        <v>3775.74</v>
      </c>
      <c r="I31" s="216"/>
      <c r="J31" s="63">
        <f t="shared" si="0"/>
        <v>0.10171494148832999</v>
      </c>
    </row>
    <row r="32" spans="1:10" ht="15">
      <c r="A32" s="217" t="s">
        <v>35</v>
      </c>
      <c r="B32" s="217"/>
      <c r="C32" s="217"/>
      <c r="D32" s="217"/>
      <c r="E32" s="217"/>
      <c r="F32" s="217"/>
      <c r="G32" s="60"/>
      <c r="H32" s="216">
        <v>42066.18</v>
      </c>
      <c r="I32" s="216"/>
      <c r="J32" s="63">
        <f t="shared" si="0"/>
        <v>1.1332239606905024</v>
      </c>
    </row>
    <row r="33" spans="1:10" ht="24.75" customHeight="1">
      <c r="A33" s="221"/>
      <c r="B33" s="221"/>
      <c r="C33" s="221"/>
      <c r="D33" s="222" t="s">
        <v>36</v>
      </c>
      <c r="E33" s="222"/>
      <c r="F33" s="222"/>
      <c r="G33" s="222"/>
      <c r="H33" s="216">
        <v>9407.32</v>
      </c>
      <c r="I33" s="216"/>
      <c r="J33" s="63">
        <f t="shared" si="0"/>
        <v>0.2534244951617422</v>
      </c>
    </row>
    <row r="34" spans="1:10" ht="24.75" customHeight="1">
      <c r="A34" s="221"/>
      <c r="B34" s="221"/>
      <c r="C34" s="221"/>
      <c r="D34" s="222" t="s">
        <v>37</v>
      </c>
      <c r="E34" s="222"/>
      <c r="F34" s="222"/>
      <c r="G34" s="222"/>
      <c r="H34" s="216">
        <v>5677.54</v>
      </c>
      <c r="I34" s="216"/>
      <c r="J34" s="63">
        <f t="shared" si="0"/>
        <v>0.1529476735415185</v>
      </c>
    </row>
    <row r="35" spans="1:10" ht="24.75" customHeight="1">
      <c r="A35" s="221"/>
      <c r="B35" s="221"/>
      <c r="C35" s="221"/>
      <c r="D35" s="222" t="s">
        <v>38</v>
      </c>
      <c r="E35" s="222"/>
      <c r="F35" s="222"/>
      <c r="G35" s="222"/>
      <c r="H35" s="224">
        <v>4043.9</v>
      </c>
      <c r="I35" s="224"/>
      <c r="J35" s="63">
        <f t="shared" si="0"/>
        <v>0.10893892373009202</v>
      </c>
    </row>
    <row r="36" spans="1:10" ht="24.75" customHeight="1">
      <c r="A36" s="221"/>
      <c r="B36" s="221"/>
      <c r="C36" s="221"/>
      <c r="D36" s="222" t="s">
        <v>39</v>
      </c>
      <c r="E36" s="222"/>
      <c r="F36" s="222"/>
      <c r="G36" s="222"/>
      <c r="H36" s="216">
        <v>6728.38</v>
      </c>
      <c r="I36" s="216"/>
      <c r="J36" s="63">
        <f t="shared" si="0"/>
        <v>0.18125633068252842</v>
      </c>
    </row>
    <row r="37" spans="1:10" ht="24.75" customHeight="1">
      <c r="A37" s="221"/>
      <c r="B37" s="221"/>
      <c r="C37" s="221"/>
      <c r="D37" s="222" t="s">
        <v>40</v>
      </c>
      <c r="E37" s="222"/>
      <c r="F37" s="222"/>
      <c r="G37" s="222"/>
      <c r="H37" s="216">
        <v>6682.21</v>
      </c>
      <c r="I37" s="216"/>
      <c r="J37" s="63">
        <f t="shared" si="0"/>
        <v>0.18001255360875842</v>
      </c>
    </row>
    <row r="38" spans="1:10" ht="24.75" customHeight="1">
      <c r="A38" s="221"/>
      <c r="B38" s="221"/>
      <c r="C38" s="221"/>
      <c r="D38" s="222" t="s">
        <v>41</v>
      </c>
      <c r="E38" s="222"/>
      <c r="F38" s="222"/>
      <c r="G38" s="222"/>
      <c r="H38" s="216">
        <v>9526.83</v>
      </c>
      <c r="I38" s="216"/>
      <c r="J38" s="63">
        <f t="shared" si="0"/>
        <v>0.2566439839658628</v>
      </c>
    </row>
    <row r="39" spans="1:10" ht="15">
      <c r="A39" s="217" t="s">
        <v>149</v>
      </c>
      <c r="B39" s="217"/>
      <c r="C39" s="217"/>
      <c r="D39" s="217"/>
      <c r="E39" s="217"/>
      <c r="F39" s="217"/>
      <c r="G39" s="60"/>
      <c r="H39" s="216">
        <v>8866.52</v>
      </c>
      <c r="I39" s="216"/>
      <c r="J39" s="63">
        <f t="shared" si="0"/>
        <v>0.23885584362405982</v>
      </c>
    </row>
    <row r="40" spans="1:10" ht="15">
      <c r="A40" s="221"/>
      <c r="B40" s="221"/>
      <c r="C40" s="221"/>
      <c r="D40" s="222" t="s">
        <v>150</v>
      </c>
      <c r="E40" s="222"/>
      <c r="F40" s="222"/>
      <c r="G40" s="222"/>
      <c r="H40" s="216">
        <v>8866.52</v>
      </c>
      <c r="I40" s="216"/>
      <c r="J40" s="63">
        <f t="shared" si="0"/>
        <v>0.23885584362405982</v>
      </c>
    </row>
    <row r="41" spans="1:10" ht="15">
      <c r="A41" s="217" t="s">
        <v>42</v>
      </c>
      <c r="B41" s="217"/>
      <c r="C41" s="217"/>
      <c r="D41" s="217"/>
      <c r="E41" s="217"/>
      <c r="F41" s="217"/>
      <c r="G41" s="60"/>
      <c r="H41" s="216">
        <v>120465.17</v>
      </c>
      <c r="I41" s="216"/>
      <c r="J41" s="63">
        <f t="shared" si="0"/>
        <v>3.2452201999956896</v>
      </c>
    </row>
    <row r="42" spans="1:10" ht="15">
      <c r="A42" s="221"/>
      <c r="B42" s="221"/>
      <c r="C42" s="221"/>
      <c r="D42" s="222" t="s">
        <v>43</v>
      </c>
      <c r="E42" s="222"/>
      <c r="F42" s="222"/>
      <c r="G42" s="222"/>
      <c r="H42" s="216">
        <v>5390.73</v>
      </c>
      <c r="I42" s="216"/>
      <c r="J42" s="63">
        <f t="shared" si="0"/>
        <v>0.14522127755867328</v>
      </c>
    </row>
    <row r="43" spans="1:10" ht="15">
      <c r="A43" s="221"/>
      <c r="B43" s="221"/>
      <c r="C43" s="221"/>
      <c r="D43" s="222" t="s">
        <v>44</v>
      </c>
      <c r="E43" s="222"/>
      <c r="F43" s="222"/>
      <c r="G43" s="222"/>
      <c r="H43" s="216">
        <v>115074.44</v>
      </c>
      <c r="I43" s="216"/>
      <c r="J43" s="63">
        <f t="shared" si="0"/>
        <v>3.0999989224370164</v>
      </c>
    </row>
    <row r="44" spans="1:10" ht="15">
      <c r="A44" s="217" t="s">
        <v>45</v>
      </c>
      <c r="B44" s="217"/>
      <c r="C44" s="217"/>
      <c r="D44" s="217"/>
      <c r="E44" s="217"/>
      <c r="F44" s="217"/>
      <c r="G44" s="60"/>
      <c r="H44" s="216">
        <v>13599.98</v>
      </c>
      <c r="I44" s="216"/>
      <c r="J44" s="63">
        <f t="shared" si="0"/>
        <v>0.36637087562768045</v>
      </c>
    </row>
    <row r="45" spans="1:10" ht="15">
      <c r="A45" s="215" t="s">
        <v>46</v>
      </c>
      <c r="B45" s="215"/>
      <c r="C45" s="215"/>
      <c r="D45" s="215"/>
      <c r="E45" s="215"/>
      <c r="F45" s="215"/>
      <c r="G45" s="60"/>
      <c r="H45" s="216">
        <v>2771.56</v>
      </c>
      <c r="I45" s="216"/>
      <c r="J45" s="63">
        <f t="shared" si="0"/>
        <v>0.07466326156763863</v>
      </c>
    </row>
    <row r="46" spans="1:10" ht="15">
      <c r="A46" s="215" t="s">
        <v>47</v>
      </c>
      <c r="B46" s="215"/>
      <c r="C46" s="215"/>
      <c r="D46" s="215"/>
      <c r="E46" s="215"/>
      <c r="F46" s="215"/>
      <c r="G46" s="60"/>
      <c r="H46" s="216">
        <v>697.42</v>
      </c>
      <c r="I46" s="216"/>
      <c r="J46" s="63">
        <f t="shared" si="0"/>
        <v>0.018787849399797416</v>
      </c>
    </row>
    <row r="47" spans="1:10" ht="15">
      <c r="A47" s="215" t="s">
        <v>120</v>
      </c>
      <c r="B47" s="215"/>
      <c r="C47" s="215"/>
      <c r="D47" s="215"/>
      <c r="E47" s="215"/>
      <c r="F47" s="215"/>
      <c r="G47" s="60"/>
      <c r="H47" s="223">
        <v>10131</v>
      </c>
      <c r="I47" s="223"/>
      <c r="J47" s="63">
        <f t="shared" si="0"/>
        <v>0.27291976466024437</v>
      </c>
    </row>
    <row r="48" spans="1:10" ht="15">
      <c r="A48" s="217" t="s">
        <v>49</v>
      </c>
      <c r="B48" s="217"/>
      <c r="C48" s="217"/>
      <c r="D48" s="217"/>
      <c r="E48" s="217"/>
      <c r="F48" s="217"/>
      <c r="G48" s="60"/>
      <c r="H48" s="216">
        <v>51864.12</v>
      </c>
      <c r="I48" s="216"/>
      <c r="J48" s="63">
        <f t="shared" si="0"/>
        <v>1.3971713971681645</v>
      </c>
    </row>
    <row r="49" spans="1:10" ht="15">
      <c r="A49" s="217" t="s">
        <v>51</v>
      </c>
      <c r="B49" s="217"/>
      <c r="C49" s="217"/>
      <c r="D49" s="217"/>
      <c r="E49" s="217"/>
      <c r="F49" s="217"/>
      <c r="G49" s="60"/>
      <c r="H49" s="216">
        <v>15861.95</v>
      </c>
      <c r="I49" s="216"/>
      <c r="J49" s="63">
        <f t="shared" si="0"/>
        <v>0.42730625417555657</v>
      </c>
    </row>
    <row r="50" spans="1:10" ht="15">
      <c r="A50" s="221"/>
      <c r="B50" s="221"/>
      <c r="C50" s="221"/>
      <c r="D50" s="222" t="s">
        <v>121</v>
      </c>
      <c r="E50" s="222"/>
      <c r="F50" s="222"/>
      <c r="G50" s="222"/>
      <c r="H50" s="216">
        <v>282.6</v>
      </c>
      <c r="I50" s="216"/>
      <c r="J50" s="63">
        <f t="shared" si="0"/>
        <v>0.007612982478825888</v>
      </c>
    </row>
    <row r="51" spans="1:10" ht="15">
      <c r="A51" s="221"/>
      <c r="B51" s="221"/>
      <c r="C51" s="221"/>
      <c r="D51" s="222" t="s">
        <v>52</v>
      </c>
      <c r="E51" s="222"/>
      <c r="F51" s="222"/>
      <c r="G51" s="222"/>
      <c r="H51" s="216">
        <v>5317.68</v>
      </c>
      <c r="I51" s="216"/>
      <c r="J51" s="63">
        <f t="shared" si="0"/>
        <v>0.14325337815995345</v>
      </c>
    </row>
    <row r="52" spans="1:10" ht="15">
      <c r="A52" s="221"/>
      <c r="B52" s="221"/>
      <c r="C52" s="221"/>
      <c r="D52" s="222" t="s">
        <v>207</v>
      </c>
      <c r="E52" s="222"/>
      <c r="F52" s="222"/>
      <c r="G52" s="222"/>
      <c r="H52" s="216">
        <v>1104.44</v>
      </c>
      <c r="I52" s="216"/>
      <c r="J52" s="63">
        <f t="shared" si="0"/>
        <v>0.029752591538975456</v>
      </c>
    </row>
    <row r="53" spans="1:10" ht="15">
      <c r="A53" s="221"/>
      <c r="B53" s="221"/>
      <c r="C53" s="221"/>
      <c r="D53" s="222" t="s">
        <v>152</v>
      </c>
      <c r="E53" s="222"/>
      <c r="F53" s="222"/>
      <c r="G53" s="222"/>
      <c r="H53" s="216">
        <v>1128</v>
      </c>
      <c r="I53" s="216"/>
      <c r="J53" s="63">
        <f t="shared" si="0"/>
        <v>0.030387276136290164</v>
      </c>
    </row>
    <row r="54" spans="1:10" ht="24.75" customHeight="1">
      <c r="A54" s="221"/>
      <c r="B54" s="221"/>
      <c r="C54" s="221"/>
      <c r="D54" s="222" t="s">
        <v>58</v>
      </c>
      <c r="E54" s="222"/>
      <c r="F54" s="222"/>
      <c r="G54" s="222"/>
      <c r="H54" s="216">
        <v>8029.23</v>
      </c>
      <c r="I54" s="216"/>
      <c r="J54" s="63">
        <f t="shared" si="0"/>
        <v>0.2163000258615116</v>
      </c>
    </row>
    <row r="55" spans="1:10" ht="24.75" customHeight="1">
      <c r="A55" s="217" t="s">
        <v>62</v>
      </c>
      <c r="B55" s="217"/>
      <c r="C55" s="217"/>
      <c r="D55" s="217"/>
      <c r="E55" s="217"/>
      <c r="F55" s="217"/>
      <c r="G55" s="60"/>
      <c r="H55" s="223">
        <v>50970</v>
      </c>
      <c r="I55" s="223"/>
      <c r="J55" s="63">
        <f t="shared" si="0"/>
        <v>1.3730846317967285</v>
      </c>
    </row>
    <row r="56" spans="1:10" ht="15">
      <c r="A56" s="221"/>
      <c r="B56" s="221"/>
      <c r="C56" s="221"/>
      <c r="D56" s="222" t="s">
        <v>127</v>
      </c>
      <c r="E56" s="222"/>
      <c r="F56" s="222"/>
      <c r="G56" s="222"/>
      <c r="H56" s="223">
        <v>2553</v>
      </c>
      <c r="I56" s="223"/>
      <c r="J56" s="63">
        <f t="shared" si="0"/>
        <v>0.06877545742548652</v>
      </c>
    </row>
    <row r="57" spans="1:10" ht="15">
      <c r="A57" s="221"/>
      <c r="B57" s="221"/>
      <c r="C57" s="221"/>
      <c r="D57" s="222" t="s">
        <v>139</v>
      </c>
      <c r="E57" s="222"/>
      <c r="F57" s="222"/>
      <c r="G57" s="222"/>
      <c r="H57" s="223">
        <v>704</v>
      </c>
      <c r="I57" s="223"/>
      <c r="J57" s="63">
        <f t="shared" si="0"/>
        <v>0.01896510851059244</v>
      </c>
    </row>
    <row r="58" spans="1:10" ht="15">
      <c r="A58" s="221"/>
      <c r="B58" s="221"/>
      <c r="C58" s="221"/>
      <c r="D58" s="222" t="s">
        <v>155</v>
      </c>
      <c r="E58" s="222"/>
      <c r="F58" s="222"/>
      <c r="G58" s="222"/>
      <c r="H58" s="223">
        <v>12953</v>
      </c>
      <c r="I58" s="223"/>
      <c r="J58" s="63">
        <f t="shared" si="0"/>
        <v>0.34894183315014765</v>
      </c>
    </row>
    <row r="59" spans="1:10" ht="15">
      <c r="A59" s="221"/>
      <c r="B59" s="221"/>
      <c r="C59" s="221"/>
      <c r="D59" s="222" t="s">
        <v>156</v>
      </c>
      <c r="E59" s="222"/>
      <c r="F59" s="222"/>
      <c r="G59" s="222"/>
      <c r="H59" s="223">
        <v>2060</v>
      </c>
      <c r="I59" s="223"/>
      <c r="J59" s="63">
        <f t="shared" si="0"/>
        <v>0.05549449365315402</v>
      </c>
    </row>
    <row r="60" spans="1:10" ht="24.75" customHeight="1">
      <c r="A60" s="221"/>
      <c r="B60" s="221"/>
      <c r="C60" s="221"/>
      <c r="D60" s="222" t="s">
        <v>63</v>
      </c>
      <c r="E60" s="222"/>
      <c r="F60" s="222"/>
      <c r="G60" s="222"/>
      <c r="H60" s="223">
        <v>32700</v>
      </c>
      <c r="I60" s="223"/>
      <c r="J60" s="63">
        <f t="shared" si="0"/>
        <v>0.8809077390573479</v>
      </c>
    </row>
    <row r="61" spans="1:10" ht="24.75" customHeight="1">
      <c r="A61" s="217" t="s">
        <v>109</v>
      </c>
      <c r="B61" s="217"/>
      <c r="C61" s="217"/>
      <c r="D61" s="217"/>
      <c r="E61" s="217"/>
      <c r="F61" s="217"/>
      <c r="G61" s="60"/>
      <c r="H61" s="216">
        <v>5456.53</v>
      </c>
      <c r="I61" s="216"/>
      <c r="J61" s="63">
        <f t="shared" si="0"/>
        <v>0.14699386866662356</v>
      </c>
    </row>
    <row r="62" spans="1:10" ht="15">
      <c r="A62" s="221"/>
      <c r="B62" s="221"/>
      <c r="C62" s="221"/>
      <c r="D62" s="222" t="s">
        <v>237</v>
      </c>
      <c r="E62" s="222"/>
      <c r="F62" s="222"/>
      <c r="G62" s="222"/>
      <c r="H62" s="216">
        <v>1297.32</v>
      </c>
      <c r="I62" s="216"/>
      <c r="J62" s="63">
        <f t="shared" si="0"/>
        <v>0.03494860024568436</v>
      </c>
    </row>
    <row r="63" spans="1:10" ht="15">
      <c r="A63" s="221"/>
      <c r="B63" s="221"/>
      <c r="C63" s="221"/>
      <c r="D63" s="222" t="s">
        <v>110</v>
      </c>
      <c r="E63" s="222"/>
      <c r="F63" s="222"/>
      <c r="G63" s="222"/>
      <c r="H63" s="216">
        <v>1430.45</v>
      </c>
      <c r="I63" s="216"/>
      <c r="J63" s="63">
        <f t="shared" si="0"/>
        <v>0.03853499924570591</v>
      </c>
    </row>
    <row r="64" spans="1:10" ht="15">
      <c r="A64" s="221"/>
      <c r="B64" s="221"/>
      <c r="C64" s="221"/>
      <c r="D64" s="222" t="s">
        <v>187</v>
      </c>
      <c r="E64" s="222"/>
      <c r="F64" s="222"/>
      <c r="G64" s="222"/>
      <c r="H64" s="216">
        <v>1625.76</v>
      </c>
      <c r="I64" s="216"/>
      <c r="J64" s="63">
        <f t="shared" si="0"/>
        <v>0.04379646990366586</v>
      </c>
    </row>
    <row r="65" spans="1:10" ht="15">
      <c r="A65" s="221"/>
      <c r="B65" s="221"/>
      <c r="C65" s="221"/>
      <c r="D65" s="222" t="s">
        <v>189</v>
      </c>
      <c r="E65" s="222"/>
      <c r="F65" s="222"/>
      <c r="G65" s="222"/>
      <c r="H65" s="223">
        <v>1103</v>
      </c>
      <c r="I65" s="223"/>
      <c r="J65" s="63">
        <f t="shared" si="0"/>
        <v>0.029713799271567424</v>
      </c>
    </row>
    <row r="66" spans="1:10" ht="24.75" customHeight="1">
      <c r="A66" s="217" t="s">
        <v>91</v>
      </c>
      <c r="B66" s="217"/>
      <c r="C66" s="217"/>
      <c r="D66" s="217"/>
      <c r="E66" s="217"/>
      <c r="F66" s="217"/>
      <c r="G66" s="60"/>
      <c r="H66" s="216">
        <v>2488.73</v>
      </c>
      <c r="I66" s="216"/>
      <c r="J66" s="63">
        <f t="shared" si="0"/>
        <v>0.0670440831016573</v>
      </c>
    </row>
    <row r="67" spans="1:10" ht="15">
      <c r="A67" s="221"/>
      <c r="B67" s="221"/>
      <c r="C67" s="221"/>
      <c r="D67" s="222" t="s">
        <v>127</v>
      </c>
      <c r="E67" s="222"/>
      <c r="F67" s="222"/>
      <c r="G67" s="222"/>
      <c r="H67" s="216">
        <v>532</v>
      </c>
      <c r="I67" s="216"/>
      <c r="J67" s="63">
        <f t="shared" si="0"/>
        <v>0.014331587681299973</v>
      </c>
    </row>
    <row r="68" spans="1:10" ht="15">
      <c r="A68" s="221"/>
      <c r="B68" s="221"/>
      <c r="C68" s="221"/>
      <c r="D68" s="222" t="s">
        <v>93</v>
      </c>
      <c r="E68" s="222"/>
      <c r="F68" s="222"/>
      <c r="G68" s="222"/>
      <c r="H68" s="216">
        <v>1956.73</v>
      </c>
      <c r="I68" s="216"/>
      <c r="J68" s="63">
        <f t="shared" si="0"/>
        <v>0.052712495420357317</v>
      </c>
    </row>
    <row r="69" spans="1:10" ht="24.75" customHeight="1">
      <c r="A69" s="217" t="s">
        <v>128</v>
      </c>
      <c r="B69" s="217"/>
      <c r="C69" s="217"/>
      <c r="D69" s="217"/>
      <c r="E69" s="217"/>
      <c r="F69" s="217"/>
      <c r="G69" s="60"/>
      <c r="H69" s="223">
        <v>532</v>
      </c>
      <c r="I69" s="223"/>
      <c r="J69" s="63">
        <f t="shared" si="0"/>
        <v>0.014331587681299973</v>
      </c>
    </row>
    <row r="70" spans="1:10" ht="15">
      <c r="A70" s="221"/>
      <c r="B70" s="221"/>
      <c r="C70" s="221"/>
      <c r="D70" s="222" t="s">
        <v>127</v>
      </c>
      <c r="E70" s="222"/>
      <c r="F70" s="222"/>
      <c r="G70" s="222"/>
      <c r="H70" s="223">
        <v>532</v>
      </c>
      <c r="I70" s="223"/>
      <c r="J70" s="63">
        <f t="shared" si="0"/>
        <v>0.014331587681299973</v>
      </c>
    </row>
    <row r="71" spans="1:10" ht="24.75" customHeight="1">
      <c r="A71" s="217" t="s">
        <v>65</v>
      </c>
      <c r="B71" s="217"/>
      <c r="C71" s="217"/>
      <c r="D71" s="217"/>
      <c r="E71" s="217"/>
      <c r="F71" s="217"/>
      <c r="G71" s="60"/>
      <c r="H71" s="224">
        <v>25648.4</v>
      </c>
      <c r="I71" s="224"/>
      <c r="J71" s="63">
        <f t="shared" si="0"/>
        <v>0.6909441606861921</v>
      </c>
    </row>
    <row r="72" spans="1:10" ht="15">
      <c r="A72" s="221"/>
      <c r="B72" s="221"/>
      <c r="C72" s="221"/>
      <c r="D72" s="222" t="s">
        <v>256</v>
      </c>
      <c r="E72" s="222"/>
      <c r="F72" s="222"/>
      <c r="G72" s="222"/>
      <c r="H72" s="216">
        <v>5178.46</v>
      </c>
      <c r="I72" s="216"/>
      <c r="J72" s="63">
        <f t="shared" si="0"/>
        <v>0.13950292019568544</v>
      </c>
    </row>
    <row r="73" spans="1:10" ht="15">
      <c r="A73" s="221"/>
      <c r="B73" s="221"/>
      <c r="C73" s="221"/>
      <c r="D73" s="222" t="s">
        <v>219</v>
      </c>
      <c r="E73" s="222"/>
      <c r="F73" s="222"/>
      <c r="G73" s="222"/>
      <c r="H73" s="216">
        <v>3718.26</v>
      </c>
      <c r="I73" s="216"/>
      <c r="J73" s="63">
        <f t="shared" si="0"/>
        <v>0.10016648348095947</v>
      </c>
    </row>
    <row r="74" spans="1:10" ht="15">
      <c r="A74" s="221"/>
      <c r="B74" s="221"/>
      <c r="C74" s="221"/>
      <c r="D74" s="222" t="s">
        <v>143</v>
      </c>
      <c r="E74" s="222"/>
      <c r="F74" s="222"/>
      <c r="G74" s="222"/>
      <c r="H74" s="216">
        <v>11715.33</v>
      </c>
      <c r="I74" s="216"/>
      <c r="J74" s="63">
        <f t="shared" si="0"/>
        <v>0.31560014870369174</v>
      </c>
    </row>
    <row r="75" spans="1:10" ht="15">
      <c r="A75" s="221"/>
      <c r="B75" s="221"/>
      <c r="C75" s="221"/>
      <c r="D75" s="222" t="s">
        <v>255</v>
      </c>
      <c r="E75" s="222"/>
      <c r="F75" s="222"/>
      <c r="G75" s="222"/>
      <c r="H75" s="216">
        <v>5036.35</v>
      </c>
      <c r="I75" s="216"/>
      <c r="J75" s="63">
        <f t="shared" si="0"/>
        <v>0.13567460830585548</v>
      </c>
    </row>
    <row r="76" spans="1:10" ht="24.75" customHeight="1">
      <c r="A76" s="217" t="s">
        <v>159</v>
      </c>
      <c r="B76" s="217"/>
      <c r="C76" s="217"/>
      <c r="D76" s="217"/>
      <c r="E76" s="217"/>
      <c r="F76" s="217"/>
      <c r="G76" s="60"/>
      <c r="H76" s="223">
        <v>2760</v>
      </c>
      <c r="I76" s="223"/>
      <c r="J76" s="63">
        <f t="shared" si="0"/>
        <v>0.07435184586539083</v>
      </c>
    </row>
    <row r="77" spans="1:10" ht="15">
      <c r="A77" s="221"/>
      <c r="B77" s="221"/>
      <c r="C77" s="221"/>
      <c r="D77" s="222" t="s">
        <v>161</v>
      </c>
      <c r="E77" s="222"/>
      <c r="F77" s="222"/>
      <c r="G77" s="222"/>
      <c r="H77" s="223">
        <v>2760</v>
      </c>
      <c r="I77" s="223"/>
      <c r="J77" s="63">
        <f t="shared" si="0"/>
        <v>0.07435184586539083</v>
      </c>
    </row>
    <row r="78" spans="1:10" ht="24.75" customHeight="1">
      <c r="A78" s="217" t="s">
        <v>162</v>
      </c>
      <c r="B78" s="217"/>
      <c r="C78" s="217"/>
      <c r="D78" s="217"/>
      <c r="E78" s="217"/>
      <c r="F78" s="217"/>
      <c r="G78" s="60"/>
      <c r="H78" s="223">
        <v>3900</v>
      </c>
      <c r="I78" s="223"/>
      <c r="J78" s="63">
        <f t="shared" si="0"/>
        <v>0.10506239089674792</v>
      </c>
    </row>
    <row r="79" spans="1:10" ht="15">
      <c r="A79" s="221"/>
      <c r="B79" s="221"/>
      <c r="C79" s="221"/>
      <c r="D79" s="222" t="s">
        <v>198</v>
      </c>
      <c r="E79" s="222"/>
      <c r="F79" s="222"/>
      <c r="G79" s="222"/>
      <c r="H79" s="223">
        <v>3900</v>
      </c>
      <c r="I79" s="223"/>
      <c r="J79" s="63">
        <f t="shared" si="0"/>
        <v>0.10506239089674792</v>
      </c>
    </row>
    <row r="80" spans="1:10" ht="15">
      <c r="A80" s="217" t="s">
        <v>69</v>
      </c>
      <c r="B80" s="217"/>
      <c r="C80" s="217"/>
      <c r="D80" s="217"/>
      <c r="E80" s="217"/>
      <c r="F80" s="217"/>
      <c r="G80" s="60"/>
      <c r="H80" s="216">
        <v>791.43</v>
      </c>
      <c r="I80" s="216"/>
      <c r="J80" s="63">
        <f t="shared" si="0"/>
        <v>0.02132039180190082</v>
      </c>
    </row>
    <row r="81" spans="1:10" ht="24.75" customHeight="1">
      <c r="A81" s="221"/>
      <c r="B81" s="221"/>
      <c r="C81" s="221"/>
      <c r="D81" s="222" t="s">
        <v>145</v>
      </c>
      <c r="E81" s="222"/>
      <c r="F81" s="222"/>
      <c r="G81" s="222"/>
      <c r="H81" s="216">
        <v>82.43</v>
      </c>
      <c r="I81" s="216"/>
      <c r="J81" s="63">
        <f t="shared" si="0"/>
        <v>0.0022205879183638286</v>
      </c>
    </row>
    <row r="82" spans="1:10" ht="15">
      <c r="A82" s="221"/>
      <c r="B82" s="221"/>
      <c r="C82" s="221"/>
      <c r="D82" s="222" t="s">
        <v>202</v>
      </c>
      <c r="E82" s="222"/>
      <c r="F82" s="222"/>
      <c r="G82" s="222"/>
      <c r="H82" s="223">
        <v>111</v>
      </c>
      <c r="I82" s="223"/>
      <c r="J82" s="63">
        <f t="shared" si="0"/>
        <v>0.002990237279368979</v>
      </c>
    </row>
    <row r="83" spans="1:10" ht="15">
      <c r="A83" s="221"/>
      <c r="B83" s="221"/>
      <c r="C83" s="221"/>
      <c r="D83" s="222" t="s">
        <v>165</v>
      </c>
      <c r="E83" s="222"/>
      <c r="F83" s="222"/>
      <c r="G83" s="222"/>
      <c r="H83" s="223">
        <v>598</v>
      </c>
      <c r="I83" s="223"/>
      <c r="J83" s="63">
        <f t="shared" si="0"/>
        <v>0.016109566604168013</v>
      </c>
    </row>
    <row r="84" spans="1:10" ht="15">
      <c r="A84" s="217" t="s">
        <v>74</v>
      </c>
      <c r="B84" s="217"/>
      <c r="C84" s="217"/>
      <c r="D84" s="217"/>
      <c r="E84" s="217"/>
      <c r="F84" s="217"/>
      <c r="G84" s="60"/>
      <c r="H84" s="216">
        <v>49207.35</v>
      </c>
      <c r="I84" s="216"/>
      <c r="J84" s="63">
        <f t="shared" si="0"/>
        <v>1.325600471972587</v>
      </c>
    </row>
    <row r="85" spans="1:10" ht="15">
      <c r="A85" s="215" t="s">
        <v>75</v>
      </c>
      <c r="B85" s="215"/>
      <c r="C85" s="215"/>
      <c r="D85" s="215"/>
      <c r="E85" s="215"/>
      <c r="F85" s="215"/>
      <c r="G85" s="60"/>
      <c r="H85" s="216">
        <v>21851.01</v>
      </c>
      <c r="I85" s="216"/>
      <c r="J85" s="63">
        <f t="shared" si="0"/>
        <v>0.5886459882330122</v>
      </c>
    </row>
    <row r="86" spans="1:10" ht="15">
      <c r="A86" s="215" t="s">
        <v>76</v>
      </c>
      <c r="B86" s="215"/>
      <c r="C86" s="215"/>
      <c r="D86" s="215"/>
      <c r="E86" s="215"/>
      <c r="F86" s="215"/>
      <c r="G86" s="60"/>
      <c r="H86" s="216">
        <v>27356.34</v>
      </c>
      <c r="I86" s="216"/>
      <c r="J86" s="63">
        <f t="shared" si="0"/>
        <v>0.7369544837395746</v>
      </c>
    </row>
    <row r="87" spans="1:10" ht="45" customHeight="1">
      <c r="A87" s="217" t="s">
        <v>77</v>
      </c>
      <c r="B87" s="217"/>
      <c r="C87" s="217"/>
      <c r="D87" s="217"/>
      <c r="E87" s="217"/>
      <c r="F87" s="217"/>
      <c r="G87" s="60"/>
      <c r="H87" s="216">
        <v>118488.83</v>
      </c>
      <c r="I87" s="216"/>
      <c r="J87" s="63">
        <f t="shared" si="0"/>
        <v>3.1919794293226436</v>
      </c>
    </row>
    <row r="88" spans="1:10" ht="15">
      <c r="A88" s="215" t="s">
        <v>78</v>
      </c>
      <c r="B88" s="215"/>
      <c r="C88" s="215"/>
      <c r="D88" s="215"/>
      <c r="E88" s="215"/>
      <c r="F88" s="215"/>
      <c r="G88" s="60"/>
      <c r="H88" s="216">
        <v>59613.81</v>
      </c>
      <c r="I88" s="216"/>
      <c r="J88" s="63">
        <f>H88/12/3093.4</f>
        <v>1.6059408741190921</v>
      </c>
    </row>
    <row r="89" spans="1:10" ht="15">
      <c r="A89" s="215" t="s">
        <v>79</v>
      </c>
      <c r="B89" s="215"/>
      <c r="C89" s="215"/>
      <c r="D89" s="215"/>
      <c r="E89" s="215"/>
      <c r="F89" s="215"/>
      <c r="G89" s="60"/>
      <c r="H89" s="216">
        <v>9997.64</v>
      </c>
      <c r="I89" s="216"/>
      <c r="J89" s="63">
        <f>H89/12/3093.4</f>
        <v>0.26932716967306736</v>
      </c>
    </row>
    <row r="90" spans="1:10" ht="15">
      <c r="A90" s="215" t="s">
        <v>80</v>
      </c>
      <c r="B90" s="215"/>
      <c r="C90" s="215"/>
      <c r="D90" s="215"/>
      <c r="E90" s="215"/>
      <c r="F90" s="215"/>
      <c r="G90" s="60"/>
      <c r="H90" s="216">
        <v>48877.38</v>
      </c>
      <c r="I90" s="216"/>
      <c r="J90" s="63">
        <f>H90/12/3093.4</f>
        <v>1.3167113855304842</v>
      </c>
    </row>
    <row r="91" spans="1:10" ht="15">
      <c r="A91" s="218" t="s">
        <v>81</v>
      </c>
      <c r="B91" s="218"/>
      <c r="C91" s="218"/>
      <c r="D91" s="219">
        <v>554400.84</v>
      </c>
      <c r="E91" s="219"/>
      <c r="F91" s="219"/>
      <c r="G91" s="219"/>
      <c r="H91" s="219"/>
      <c r="I91" s="219"/>
      <c r="J91" s="64"/>
    </row>
    <row r="92" spans="1:11" ht="15">
      <c r="A92" s="57"/>
      <c r="B92" s="57"/>
      <c r="C92" s="57"/>
      <c r="D92" s="220"/>
      <c r="E92" s="220"/>
      <c r="F92" s="57"/>
      <c r="G92" s="57"/>
      <c r="H92" s="57"/>
      <c r="I92" s="57"/>
      <c r="J92" s="57"/>
      <c r="K92" s="57"/>
    </row>
    <row r="93" spans="1:11" ht="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5">
      <c r="A94" s="214" t="s">
        <v>82</v>
      </c>
      <c r="B94" s="214"/>
      <c r="C94" s="57"/>
      <c r="D94" s="57"/>
      <c r="E94" s="57"/>
      <c r="F94" s="57"/>
      <c r="G94" s="57"/>
      <c r="H94" s="57"/>
      <c r="I94" s="57"/>
      <c r="J94" s="57" t="s">
        <v>83</v>
      </c>
      <c r="K94" s="57"/>
    </row>
    <row r="95" spans="1:11" ht="15">
      <c r="A95" s="57" t="s">
        <v>0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</row>
  </sheetData>
  <sheetProtection/>
  <mergeCells count="214">
    <mergeCell ref="A3:K3"/>
    <mergeCell ref="A4:K4"/>
    <mergeCell ref="I7:K7"/>
    <mergeCell ref="H8:I8"/>
    <mergeCell ref="A10:E10"/>
    <mergeCell ref="F10:G10"/>
    <mergeCell ref="H10:I10"/>
    <mergeCell ref="J10:K1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J19:K19"/>
    <mergeCell ref="A20:E20"/>
    <mergeCell ref="F20:G20"/>
    <mergeCell ref="H20:I20"/>
    <mergeCell ref="J20:K20"/>
    <mergeCell ref="A26:C26"/>
    <mergeCell ref="D26:G26"/>
    <mergeCell ref="H26:I26"/>
    <mergeCell ref="A27:C27"/>
    <mergeCell ref="D27:G27"/>
    <mergeCell ref="H27:I27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A31:C31"/>
    <mergeCell ref="D31:G31"/>
    <mergeCell ref="H31:I31"/>
    <mergeCell ref="A32:F32"/>
    <mergeCell ref="H32:I32"/>
    <mergeCell ref="A28:F28"/>
    <mergeCell ref="H28:I28"/>
    <mergeCell ref="A29:C29"/>
    <mergeCell ref="D29:G29"/>
    <mergeCell ref="H29:I29"/>
    <mergeCell ref="A30:C30"/>
    <mergeCell ref="D30:G30"/>
    <mergeCell ref="H30:I30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9:F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44:F44"/>
    <mergeCell ref="H44:I44"/>
    <mergeCell ref="A45:F45"/>
    <mergeCell ref="H45:I45"/>
    <mergeCell ref="A41:F41"/>
    <mergeCell ref="H41:I41"/>
    <mergeCell ref="A42:C42"/>
    <mergeCell ref="D42:G42"/>
    <mergeCell ref="H42:I42"/>
    <mergeCell ref="A43:C43"/>
    <mergeCell ref="D43:G43"/>
    <mergeCell ref="H43:I43"/>
    <mergeCell ref="A48:F48"/>
    <mergeCell ref="H48:I48"/>
    <mergeCell ref="A46:F46"/>
    <mergeCell ref="H46:I46"/>
    <mergeCell ref="A47:F47"/>
    <mergeCell ref="H47:I47"/>
    <mergeCell ref="A50:C50"/>
    <mergeCell ref="D50:G50"/>
    <mergeCell ref="H50:I50"/>
    <mergeCell ref="A49:F49"/>
    <mergeCell ref="H49:I49"/>
    <mergeCell ref="A53:C53"/>
    <mergeCell ref="D53:G53"/>
    <mergeCell ref="H53:I53"/>
    <mergeCell ref="A51:C51"/>
    <mergeCell ref="D51:G51"/>
    <mergeCell ref="H51:I51"/>
    <mergeCell ref="A52:C52"/>
    <mergeCell ref="D52:G52"/>
    <mergeCell ref="H52:I52"/>
    <mergeCell ref="A55:F55"/>
    <mergeCell ref="H55:I55"/>
    <mergeCell ref="A56:C56"/>
    <mergeCell ref="D56:G56"/>
    <mergeCell ref="H56:I56"/>
    <mergeCell ref="A54:C54"/>
    <mergeCell ref="D54:G54"/>
    <mergeCell ref="H54:I54"/>
    <mergeCell ref="A59:C59"/>
    <mergeCell ref="D59:G59"/>
    <mergeCell ref="H59:I59"/>
    <mergeCell ref="A60:C60"/>
    <mergeCell ref="D60:G60"/>
    <mergeCell ref="H60:I60"/>
    <mergeCell ref="A57:C57"/>
    <mergeCell ref="D57:G57"/>
    <mergeCell ref="H57:I57"/>
    <mergeCell ref="A58:C58"/>
    <mergeCell ref="D58:G58"/>
    <mergeCell ref="H58:I58"/>
    <mergeCell ref="A63:C63"/>
    <mergeCell ref="D63:G63"/>
    <mergeCell ref="H63:I63"/>
    <mergeCell ref="A64:C64"/>
    <mergeCell ref="D64:G64"/>
    <mergeCell ref="H64:I64"/>
    <mergeCell ref="A61:F61"/>
    <mergeCell ref="H61:I61"/>
    <mergeCell ref="A62:C62"/>
    <mergeCell ref="D62:G62"/>
    <mergeCell ref="H62:I62"/>
    <mergeCell ref="A65:C65"/>
    <mergeCell ref="D65:G65"/>
    <mergeCell ref="H65:I65"/>
    <mergeCell ref="A66:F66"/>
    <mergeCell ref="H66:I66"/>
    <mergeCell ref="A69:F69"/>
    <mergeCell ref="H69:I69"/>
    <mergeCell ref="A70:C70"/>
    <mergeCell ref="D70:G70"/>
    <mergeCell ref="H70:I70"/>
    <mergeCell ref="A67:C67"/>
    <mergeCell ref="D67:G67"/>
    <mergeCell ref="H67:I67"/>
    <mergeCell ref="A68:C68"/>
    <mergeCell ref="D68:G68"/>
    <mergeCell ref="H68:I68"/>
    <mergeCell ref="A73:C73"/>
    <mergeCell ref="D73:G73"/>
    <mergeCell ref="H73:I73"/>
    <mergeCell ref="A74:C74"/>
    <mergeCell ref="D74:G74"/>
    <mergeCell ref="H74:I74"/>
    <mergeCell ref="A71:F71"/>
    <mergeCell ref="H71:I71"/>
    <mergeCell ref="A72:C72"/>
    <mergeCell ref="D72:G72"/>
    <mergeCell ref="H72:I72"/>
    <mergeCell ref="A77:C77"/>
    <mergeCell ref="D77:G77"/>
    <mergeCell ref="H77:I77"/>
    <mergeCell ref="A78:F78"/>
    <mergeCell ref="H78:I78"/>
    <mergeCell ref="A75:C75"/>
    <mergeCell ref="D75:G75"/>
    <mergeCell ref="H75:I75"/>
    <mergeCell ref="A76:F76"/>
    <mergeCell ref="H76:I76"/>
    <mergeCell ref="A81:C81"/>
    <mergeCell ref="D81:G81"/>
    <mergeCell ref="H81:I81"/>
    <mergeCell ref="A82:C82"/>
    <mergeCell ref="D82:G82"/>
    <mergeCell ref="H82:I82"/>
    <mergeCell ref="A79:C79"/>
    <mergeCell ref="D79:G79"/>
    <mergeCell ref="H79:I79"/>
    <mergeCell ref="A80:F80"/>
    <mergeCell ref="H80:I80"/>
    <mergeCell ref="A84:F84"/>
    <mergeCell ref="H84:I84"/>
    <mergeCell ref="A85:F85"/>
    <mergeCell ref="H85:I85"/>
    <mergeCell ref="A83:C83"/>
    <mergeCell ref="D83:G83"/>
    <mergeCell ref="H83:I83"/>
    <mergeCell ref="A88:F88"/>
    <mergeCell ref="H88:I88"/>
    <mergeCell ref="A94:B94"/>
    <mergeCell ref="A90:F90"/>
    <mergeCell ref="H90:I90"/>
    <mergeCell ref="A89:F89"/>
    <mergeCell ref="H89:I89"/>
    <mergeCell ref="A86:F86"/>
    <mergeCell ref="H86:I86"/>
    <mergeCell ref="A87:F87"/>
    <mergeCell ref="H87:I87"/>
    <mergeCell ref="A91:C91"/>
    <mergeCell ref="D91:I91"/>
    <mergeCell ref="D92:E92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79">
      <selection activeCell="A89" sqref="A89:H90"/>
    </sheetView>
  </sheetViews>
  <sheetFormatPr defaultColWidth="9.140625" defaultRowHeight="15"/>
  <sheetData>
    <row r="1" spans="1:1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">
      <c r="A5" s="9" t="s">
        <v>3</v>
      </c>
      <c r="B5" s="9"/>
      <c r="C5" s="9"/>
      <c r="D5" s="9"/>
      <c r="E5" s="9"/>
      <c r="F5" s="7"/>
      <c r="G5" s="7"/>
      <c r="H5" s="7"/>
      <c r="I5" s="7"/>
      <c r="J5" s="7"/>
      <c r="K5" s="7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8" t="s">
        <v>84</v>
      </c>
      <c r="B7" s="8"/>
      <c r="C7" s="8"/>
      <c r="D7" s="8"/>
      <c r="E7" s="8"/>
      <c r="F7" s="8" t="s">
        <v>85</v>
      </c>
      <c r="G7" s="8"/>
      <c r="H7" s="8"/>
      <c r="I7" s="90" t="s">
        <v>86</v>
      </c>
      <c r="J7" s="90"/>
      <c r="K7" s="90"/>
    </row>
    <row r="8" spans="1:11" ht="15">
      <c r="A8" s="10" t="s">
        <v>7</v>
      </c>
      <c r="B8" s="8"/>
      <c r="C8" s="8"/>
      <c r="D8" s="8"/>
      <c r="E8" s="8" t="s">
        <v>8</v>
      </c>
      <c r="F8" s="8"/>
      <c r="G8" s="8"/>
      <c r="H8" s="89">
        <v>33053.16</v>
      </c>
      <c r="I8" s="89"/>
      <c r="J8" s="8" t="s">
        <v>9</v>
      </c>
      <c r="K8" s="8"/>
    </row>
    <row r="9" spans="1:1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105" t="s">
        <v>10</v>
      </c>
      <c r="B10" s="105"/>
      <c r="C10" s="105"/>
      <c r="D10" s="105"/>
      <c r="E10" s="105"/>
      <c r="F10" s="106" t="s">
        <v>11</v>
      </c>
      <c r="G10" s="106"/>
      <c r="H10" s="106" t="s">
        <v>12</v>
      </c>
      <c r="I10" s="106"/>
      <c r="J10" s="106" t="s">
        <v>13</v>
      </c>
      <c r="K10" s="106"/>
    </row>
    <row r="11" spans="1:11" ht="15">
      <c r="A11" s="105" t="s">
        <v>14</v>
      </c>
      <c r="B11" s="105"/>
      <c r="C11" s="105"/>
      <c r="D11" s="105"/>
      <c r="E11" s="105"/>
      <c r="F11" s="92">
        <v>424062.74</v>
      </c>
      <c r="G11" s="92"/>
      <c r="H11" s="92">
        <v>144833.59</v>
      </c>
      <c r="I11" s="92"/>
      <c r="J11" s="92">
        <v>279229.15</v>
      </c>
      <c r="K11" s="92"/>
    </row>
    <row r="12" spans="1:11" ht="15">
      <c r="A12" s="105" t="s">
        <v>15</v>
      </c>
      <c r="B12" s="105"/>
      <c r="C12" s="105"/>
      <c r="D12" s="105"/>
      <c r="E12" s="105"/>
      <c r="F12" s="92">
        <v>424062.74</v>
      </c>
      <c r="G12" s="92"/>
      <c r="H12" s="92">
        <v>144833.59</v>
      </c>
      <c r="I12" s="92"/>
      <c r="J12" s="92">
        <v>279229.15</v>
      </c>
      <c r="K12" s="92"/>
    </row>
    <row r="13" spans="1:1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8" t="s">
        <v>16</v>
      </c>
      <c r="B14" s="8"/>
      <c r="C14" s="8"/>
      <c r="D14" s="89">
        <v>177886.75</v>
      </c>
      <c r="E14" s="89"/>
      <c r="F14" s="8" t="s">
        <v>9</v>
      </c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10" t="s">
        <v>17</v>
      </c>
      <c r="B16" s="8"/>
      <c r="C16" s="8"/>
      <c r="D16" s="8"/>
      <c r="E16" s="8" t="s">
        <v>8</v>
      </c>
      <c r="F16" s="8"/>
      <c r="G16" s="8"/>
      <c r="H16" s="89">
        <v>124989.67</v>
      </c>
      <c r="I16" s="89"/>
      <c r="J16" s="8" t="s">
        <v>9</v>
      </c>
      <c r="K16" s="8"/>
    </row>
    <row r="17" spans="1:1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105" t="s">
        <v>10</v>
      </c>
      <c r="B18" s="105"/>
      <c r="C18" s="105"/>
      <c r="D18" s="105"/>
      <c r="E18" s="105"/>
      <c r="F18" s="106" t="s">
        <v>11</v>
      </c>
      <c r="G18" s="106"/>
      <c r="H18" s="106" t="s">
        <v>12</v>
      </c>
      <c r="I18" s="106"/>
      <c r="J18" s="106" t="s">
        <v>13</v>
      </c>
      <c r="K18" s="106"/>
    </row>
    <row r="19" spans="1:11" ht="15">
      <c r="A19" s="105" t="s">
        <v>18</v>
      </c>
      <c r="B19" s="105"/>
      <c r="C19" s="105"/>
      <c r="D19" s="105"/>
      <c r="E19" s="105"/>
      <c r="F19" s="92">
        <v>91691.28</v>
      </c>
      <c r="G19" s="92"/>
      <c r="H19" s="92">
        <v>88704.02</v>
      </c>
      <c r="I19" s="92"/>
      <c r="J19" s="92">
        <v>2987.26</v>
      </c>
      <c r="K19" s="92"/>
    </row>
    <row r="20" spans="1:11" ht="15">
      <c r="A20" s="105" t="s">
        <v>15</v>
      </c>
      <c r="B20" s="105"/>
      <c r="C20" s="105"/>
      <c r="D20" s="105"/>
      <c r="E20" s="105"/>
      <c r="F20" s="92">
        <v>91691.28</v>
      </c>
      <c r="G20" s="92"/>
      <c r="H20" s="92">
        <v>88704.02</v>
      </c>
      <c r="I20" s="92"/>
      <c r="J20" s="92">
        <v>2987.26</v>
      </c>
      <c r="K20" s="92"/>
    </row>
    <row r="21" spans="1:1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106" t="s">
        <v>20</v>
      </c>
      <c r="B22" s="106"/>
      <c r="C22" s="106"/>
      <c r="D22" s="106" t="s">
        <v>21</v>
      </c>
      <c r="E22" s="106"/>
      <c r="F22" s="106"/>
      <c r="G22" s="106"/>
      <c r="H22" s="11" t="s">
        <v>22</v>
      </c>
      <c r="I22" s="11" t="s">
        <v>23</v>
      </c>
      <c r="J22" s="106" t="s">
        <v>24</v>
      </c>
      <c r="K22" s="106"/>
    </row>
    <row r="23" spans="1:11" ht="15">
      <c r="A23" s="96" t="s">
        <v>87</v>
      </c>
      <c r="B23" s="96"/>
      <c r="C23" s="96"/>
      <c r="D23" s="96"/>
      <c r="E23" s="96"/>
      <c r="F23" s="96"/>
      <c r="G23" s="12"/>
      <c r="H23" s="11"/>
      <c r="I23" s="13"/>
      <c r="J23" s="92">
        <v>163629.87</v>
      </c>
      <c r="K23" s="92"/>
    </row>
    <row r="24" spans="1:11" ht="15">
      <c r="A24" s="96" t="s">
        <v>88</v>
      </c>
      <c r="B24" s="96"/>
      <c r="C24" s="96"/>
      <c r="D24" s="96"/>
      <c r="E24" s="96"/>
      <c r="F24" s="96"/>
      <c r="G24" s="12"/>
      <c r="H24" s="11"/>
      <c r="I24" s="13"/>
      <c r="J24" s="92">
        <v>163629.87</v>
      </c>
      <c r="K24" s="92"/>
    </row>
    <row r="25" spans="1:11" ht="15">
      <c r="A25" s="93"/>
      <c r="B25" s="93"/>
      <c r="C25" s="93"/>
      <c r="D25" s="94" t="s">
        <v>88</v>
      </c>
      <c r="E25" s="94"/>
      <c r="F25" s="94"/>
      <c r="G25" s="94"/>
      <c r="H25" s="11"/>
      <c r="I25" s="14">
        <v>3</v>
      </c>
      <c r="J25" s="92">
        <v>163629.87</v>
      </c>
      <c r="K25" s="92"/>
    </row>
    <row r="26" spans="1:11" ht="15">
      <c r="A26" s="87" t="s">
        <v>81</v>
      </c>
      <c r="B26" s="87"/>
      <c r="C26" s="87"/>
      <c r="D26" s="88">
        <v>163629.87</v>
      </c>
      <c r="E26" s="88"/>
      <c r="F26" s="88"/>
      <c r="G26" s="88"/>
      <c r="H26" s="88"/>
      <c r="I26" s="88"/>
      <c r="J26" s="88"/>
      <c r="K26" s="88"/>
    </row>
    <row r="27" spans="1:11" ht="15">
      <c r="A27" s="8" t="s">
        <v>16</v>
      </c>
      <c r="B27" s="8"/>
      <c r="C27" s="8"/>
      <c r="D27" s="89">
        <v>50063.82</v>
      </c>
      <c r="E27" s="89"/>
      <c r="F27" s="8" t="s">
        <v>9</v>
      </c>
      <c r="G27" s="8"/>
      <c r="H27" s="8"/>
      <c r="I27" s="8"/>
      <c r="J27" s="8"/>
      <c r="K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10" t="s">
        <v>19</v>
      </c>
      <c r="B29" s="8"/>
      <c r="C29" s="8"/>
      <c r="D29" s="8"/>
      <c r="E29" s="8"/>
      <c r="F29" s="8"/>
      <c r="G29" s="8"/>
      <c r="H29" s="89"/>
      <c r="I29" s="89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105" t="s">
        <v>10</v>
      </c>
      <c r="B31" s="105"/>
      <c r="C31" s="105"/>
      <c r="D31" s="105"/>
      <c r="E31" s="105"/>
      <c r="F31" s="106" t="s">
        <v>11</v>
      </c>
      <c r="G31" s="106"/>
      <c r="H31" s="106" t="s">
        <v>12</v>
      </c>
      <c r="I31" s="106"/>
      <c r="J31" s="106" t="s">
        <v>13</v>
      </c>
      <c r="K31" s="106"/>
    </row>
    <row r="32" spans="1:11" ht="15">
      <c r="A32" s="105" t="s">
        <v>18</v>
      </c>
      <c r="B32" s="105"/>
      <c r="C32" s="105"/>
      <c r="D32" s="105"/>
      <c r="E32" s="105"/>
      <c r="F32" s="92">
        <v>545204.52</v>
      </c>
      <c r="G32" s="92"/>
      <c r="H32" s="97">
        <v>522125.8</v>
      </c>
      <c r="I32" s="97"/>
      <c r="J32" s="92">
        <v>23078.72</v>
      </c>
      <c r="K32" s="92"/>
    </row>
    <row r="33" spans="1:11" ht="15">
      <c r="A33" s="105" t="s">
        <v>15</v>
      </c>
      <c r="B33" s="105"/>
      <c r="C33" s="105"/>
      <c r="D33" s="105"/>
      <c r="E33" s="105"/>
      <c r="F33" s="92">
        <v>545204.52</v>
      </c>
      <c r="G33" s="92"/>
      <c r="H33" s="97">
        <v>522125.8</v>
      </c>
      <c r="I33" s="97"/>
      <c r="J33" s="92">
        <v>23078.72</v>
      </c>
      <c r="K33" s="92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0" ht="32.25">
      <c r="A35" s="106" t="s">
        <v>20</v>
      </c>
      <c r="B35" s="106"/>
      <c r="C35" s="106"/>
      <c r="D35" s="106" t="s">
        <v>21</v>
      </c>
      <c r="E35" s="106"/>
      <c r="F35" s="106"/>
      <c r="G35" s="106"/>
      <c r="H35" s="106" t="s">
        <v>24</v>
      </c>
      <c r="I35" s="106"/>
      <c r="J35" s="61" t="s">
        <v>238</v>
      </c>
    </row>
    <row r="36" spans="1:10" ht="15">
      <c r="A36" s="96" t="s">
        <v>25</v>
      </c>
      <c r="B36" s="96"/>
      <c r="C36" s="96"/>
      <c r="D36" s="96"/>
      <c r="E36" s="96"/>
      <c r="F36" s="96"/>
      <c r="G36" s="12"/>
      <c r="H36" s="92">
        <v>216060.29</v>
      </c>
      <c r="I36" s="92"/>
      <c r="J36" s="63">
        <f>H36/12/3065.7</f>
        <v>5.873054821628557</v>
      </c>
    </row>
    <row r="37" spans="1:10" ht="15">
      <c r="A37" s="96" t="s">
        <v>26</v>
      </c>
      <c r="B37" s="96"/>
      <c r="C37" s="96"/>
      <c r="D37" s="96"/>
      <c r="E37" s="96"/>
      <c r="F37" s="96"/>
      <c r="G37" s="12"/>
      <c r="H37" s="92">
        <v>34174.59</v>
      </c>
      <c r="I37" s="92"/>
      <c r="J37" s="63">
        <f aca="true" t="shared" si="0" ref="J37:J87">H37/12/3065.7</f>
        <v>0.9289501582020419</v>
      </c>
    </row>
    <row r="38" spans="1:11" ht="24.75" customHeight="1">
      <c r="A38" s="93"/>
      <c r="B38" s="93"/>
      <c r="C38" s="93"/>
      <c r="D38" s="94" t="s">
        <v>28</v>
      </c>
      <c r="E38" s="94"/>
      <c r="F38" s="94"/>
      <c r="G38" s="94"/>
      <c r="H38" s="97">
        <v>16199.7</v>
      </c>
      <c r="I38" s="97"/>
      <c r="J38" s="63">
        <f t="shared" si="0"/>
        <v>0.4403480444922857</v>
      </c>
      <c r="K38" s="65"/>
    </row>
    <row r="39" spans="1:11" ht="24.75" customHeight="1">
      <c r="A39" s="93"/>
      <c r="B39" s="93"/>
      <c r="C39" s="93"/>
      <c r="D39" s="94" t="s">
        <v>29</v>
      </c>
      <c r="E39" s="94"/>
      <c r="F39" s="94"/>
      <c r="G39" s="94"/>
      <c r="H39" s="92">
        <v>9381.39</v>
      </c>
      <c r="I39" s="92"/>
      <c r="J39" s="63">
        <f t="shared" si="0"/>
        <v>0.25500945950353915</v>
      </c>
      <c r="K39" s="62"/>
    </row>
    <row r="40" spans="1:10" ht="15">
      <c r="A40" s="93"/>
      <c r="B40" s="93"/>
      <c r="C40" s="93"/>
      <c r="D40" s="94" t="s">
        <v>30</v>
      </c>
      <c r="E40" s="94"/>
      <c r="F40" s="94"/>
      <c r="G40" s="94"/>
      <c r="H40" s="92">
        <v>8593.53</v>
      </c>
      <c r="I40" s="92"/>
      <c r="J40" s="63">
        <f t="shared" si="0"/>
        <v>0.23359346968066025</v>
      </c>
    </row>
    <row r="41" spans="1:10" ht="24.75" customHeight="1">
      <c r="A41" s="96" t="s">
        <v>31</v>
      </c>
      <c r="B41" s="96"/>
      <c r="C41" s="96"/>
      <c r="D41" s="96"/>
      <c r="E41" s="96"/>
      <c r="F41" s="96"/>
      <c r="G41" s="12"/>
      <c r="H41" s="92">
        <v>6455.98</v>
      </c>
      <c r="I41" s="92"/>
      <c r="J41" s="63">
        <f t="shared" si="0"/>
        <v>0.17548955649063291</v>
      </c>
    </row>
    <row r="42" spans="1:10" ht="24.75" customHeight="1">
      <c r="A42" s="93"/>
      <c r="B42" s="93"/>
      <c r="C42" s="93"/>
      <c r="D42" s="94" t="s">
        <v>32</v>
      </c>
      <c r="E42" s="94"/>
      <c r="F42" s="94"/>
      <c r="G42" s="94"/>
      <c r="H42" s="92">
        <v>140.98</v>
      </c>
      <c r="I42" s="92"/>
      <c r="J42" s="63">
        <f t="shared" si="0"/>
        <v>0.0038321862326168034</v>
      </c>
    </row>
    <row r="43" spans="1:10" ht="24.75" customHeight="1">
      <c r="A43" s="93"/>
      <c r="B43" s="93"/>
      <c r="C43" s="93"/>
      <c r="D43" s="94" t="s">
        <v>33</v>
      </c>
      <c r="E43" s="94"/>
      <c r="F43" s="94"/>
      <c r="G43" s="94"/>
      <c r="H43" s="92">
        <v>1920.04</v>
      </c>
      <c r="I43" s="92"/>
      <c r="J43" s="63">
        <f t="shared" si="0"/>
        <v>0.052191451653238526</v>
      </c>
    </row>
    <row r="44" spans="1:10" ht="15">
      <c r="A44" s="93"/>
      <c r="B44" s="93"/>
      <c r="C44" s="93"/>
      <c r="D44" s="94" t="s">
        <v>34</v>
      </c>
      <c r="E44" s="94"/>
      <c r="F44" s="94"/>
      <c r="G44" s="94"/>
      <c r="H44" s="92">
        <v>4394.96</v>
      </c>
      <c r="I44" s="92"/>
      <c r="J44" s="63">
        <f t="shared" si="0"/>
        <v>0.11946591860477761</v>
      </c>
    </row>
    <row r="45" spans="1:10" ht="24.75" customHeight="1">
      <c r="A45" s="96" t="s">
        <v>35</v>
      </c>
      <c r="B45" s="96"/>
      <c r="C45" s="96"/>
      <c r="D45" s="96"/>
      <c r="E45" s="96"/>
      <c r="F45" s="96"/>
      <c r="G45" s="12"/>
      <c r="H45" s="92">
        <v>51150.61</v>
      </c>
      <c r="I45" s="92"/>
      <c r="J45" s="63">
        <f t="shared" si="0"/>
        <v>1.3904005066814542</v>
      </c>
    </row>
    <row r="46" spans="1:10" ht="24.75" customHeight="1">
      <c r="A46" s="93"/>
      <c r="B46" s="93"/>
      <c r="C46" s="93"/>
      <c r="D46" s="94" t="s">
        <v>36</v>
      </c>
      <c r="E46" s="94"/>
      <c r="F46" s="94"/>
      <c r="G46" s="94"/>
      <c r="H46" s="92">
        <v>11103.34</v>
      </c>
      <c r="I46" s="92"/>
      <c r="J46" s="63">
        <f t="shared" si="0"/>
        <v>0.3018163334094443</v>
      </c>
    </row>
    <row r="47" spans="1:10" ht="24.75" customHeight="1">
      <c r="A47" s="93"/>
      <c r="B47" s="93"/>
      <c r="C47" s="93"/>
      <c r="D47" s="94" t="s">
        <v>37</v>
      </c>
      <c r="E47" s="94"/>
      <c r="F47" s="94"/>
      <c r="G47" s="94"/>
      <c r="H47" s="92">
        <v>5452.55</v>
      </c>
      <c r="I47" s="92"/>
      <c r="J47" s="63">
        <f t="shared" si="0"/>
        <v>0.14821383914494787</v>
      </c>
    </row>
    <row r="48" spans="1:10" ht="24.75" customHeight="1">
      <c r="A48" s="93"/>
      <c r="B48" s="93"/>
      <c r="C48" s="93"/>
      <c r="D48" s="94" t="s">
        <v>38</v>
      </c>
      <c r="E48" s="94"/>
      <c r="F48" s="94"/>
      <c r="G48" s="94"/>
      <c r="H48" s="92">
        <v>4314.58</v>
      </c>
      <c r="I48" s="92"/>
      <c r="J48" s="63">
        <f t="shared" si="0"/>
        <v>0.11728099074708333</v>
      </c>
    </row>
    <row r="49" spans="1:10" ht="24.75" customHeight="1">
      <c r="A49" s="93"/>
      <c r="B49" s="93"/>
      <c r="C49" s="93"/>
      <c r="D49" s="94" t="s">
        <v>39</v>
      </c>
      <c r="E49" s="94"/>
      <c r="F49" s="94"/>
      <c r="G49" s="94"/>
      <c r="H49" s="92">
        <v>6724.04</v>
      </c>
      <c r="I49" s="92"/>
      <c r="J49" s="63">
        <f t="shared" si="0"/>
        <v>0.18277609246392887</v>
      </c>
    </row>
    <row r="50" spans="1:10" ht="24.75" customHeight="1">
      <c r="A50" s="93"/>
      <c r="B50" s="93"/>
      <c r="C50" s="93"/>
      <c r="D50" s="94" t="s">
        <v>249</v>
      </c>
      <c r="E50" s="94"/>
      <c r="F50" s="94"/>
      <c r="G50" s="94"/>
      <c r="H50" s="92">
        <v>7097.37</v>
      </c>
      <c r="I50" s="92"/>
      <c r="J50" s="63">
        <f t="shared" si="0"/>
        <v>0.1929241282578204</v>
      </c>
    </row>
    <row r="51" spans="1:11" ht="24.75" customHeight="1">
      <c r="A51" s="93"/>
      <c r="B51" s="93"/>
      <c r="C51" s="93"/>
      <c r="D51" s="94" t="s">
        <v>41</v>
      </c>
      <c r="E51" s="94"/>
      <c r="F51" s="94"/>
      <c r="G51" s="94"/>
      <c r="H51" s="92">
        <v>16458.73</v>
      </c>
      <c r="I51" s="92"/>
      <c r="J51" s="63">
        <f t="shared" si="0"/>
        <v>0.4473891226582292</v>
      </c>
      <c r="K51" s="62"/>
    </row>
    <row r="52" spans="1:10" ht="15">
      <c r="A52" s="96" t="s">
        <v>89</v>
      </c>
      <c r="B52" s="96"/>
      <c r="C52" s="96"/>
      <c r="D52" s="96"/>
      <c r="E52" s="96"/>
      <c r="F52" s="96"/>
      <c r="G52" s="12"/>
      <c r="H52" s="97">
        <v>4892.6</v>
      </c>
      <c r="I52" s="97"/>
      <c r="J52" s="63">
        <f t="shared" si="0"/>
        <v>0.1329930086657751</v>
      </c>
    </row>
    <row r="53" spans="1:10" ht="15">
      <c r="A53" s="93"/>
      <c r="B53" s="93"/>
      <c r="C53" s="93"/>
      <c r="D53" s="94" t="s">
        <v>90</v>
      </c>
      <c r="E53" s="94"/>
      <c r="F53" s="94"/>
      <c r="G53" s="94"/>
      <c r="H53" s="97">
        <v>4892.6</v>
      </c>
      <c r="I53" s="97"/>
      <c r="J53" s="63">
        <f t="shared" si="0"/>
        <v>0.1329930086657751</v>
      </c>
    </row>
    <row r="54" spans="1:10" ht="15">
      <c r="A54" s="96" t="s">
        <v>42</v>
      </c>
      <c r="B54" s="96"/>
      <c r="C54" s="96"/>
      <c r="D54" s="96"/>
      <c r="E54" s="96"/>
      <c r="F54" s="96"/>
      <c r="G54" s="12"/>
      <c r="H54" s="92">
        <v>119386.51</v>
      </c>
      <c r="I54" s="92"/>
      <c r="J54" s="63">
        <f t="shared" si="0"/>
        <v>3.245221591588653</v>
      </c>
    </row>
    <row r="55" spans="1:10" ht="15">
      <c r="A55" s="93"/>
      <c r="B55" s="93"/>
      <c r="C55" s="93"/>
      <c r="D55" s="94" t="s">
        <v>43</v>
      </c>
      <c r="E55" s="94"/>
      <c r="F55" s="94"/>
      <c r="G55" s="94"/>
      <c r="H55" s="92">
        <v>5342.44</v>
      </c>
      <c r="I55" s="92"/>
      <c r="J55" s="63">
        <f t="shared" si="0"/>
        <v>0.14522077611420992</v>
      </c>
    </row>
    <row r="56" spans="1:10" ht="15">
      <c r="A56" s="93"/>
      <c r="B56" s="93"/>
      <c r="C56" s="93"/>
      <c r="D56" s="94" t="s">
        <v>44</v>
      </c>
      <c r="E56" s="94"/>
      <c r="F56" s="94"/>
      <c r="G56" s="94"/>
      <c r="H56" s="92">
        <v>114044.07</v>
      </c>
      <c r="I56" s="92"/>
      <c r="J56" s="63">
        <f t="shared" si="0"/>
        <v>3.1000008154744436</v>
      </c>
    </row>
    <row r="57" spans="1:10" ht="15">
      <c r="A57" s="96" t="s">
        <v>45</v>
      </c>
      <c r="B57" s="96"/>
      <c r="C57" s="96"/>
      <c r="D57" s="96"/>
      <c r="E57" s="96"/>
      <c r="F57" s="96"/>
      <c r="G57" s="12"/>
      <c r="H57" s="92">
        <v>4370.08</v>
      </c>
      <c r="I57" s="92"/>
      <c r="J57" s="63">
        <f t="shared" si="0"/>
        <v>0.1187896184666906</v>
      </c>
    </row>
    <row r="58" spans="1:10" ht="15">
      <c r="A58" s="96" t="s">
        <v>46</v>
      </c>
      <c r="B58" s="96"/>
      <c r="C58" s="96"/>
      <c r="D58" s="96"/>
      <c r="E58" s="96"/>
      <c r="F58" s="96"/>
      <c r="G58" s="12"/>
      <c r="H58" s="92">
        <v>2746.74</v>
      </c>
      <c r="I58" s="92"/>
      <c r="J58" s="63">
        <f t="shared" si="0"/>
        <v>0.07466320905502821</v>
      </c>
    </row>
    <row r="59" spans="1:10" ht="15">
      <c r="A59" s="96" t="s">
        <v>47</v>
      </c>
      <c r="B59" s="96"/>
      <c r="C59" s="96"/>
      <c r="D59" s="96"/>
      <c r="E59" s="96"/>
      <c r="F59" s="96"/>
      <c r="G59" s="12"/>
      <c r="H59" s="92">
        <v>1623.34</v>
      </c>
      <c r="I59" s="92"/>
      <c r="J59" s="63">
        <f t="shared" si="0"/>
        <v>0.044126409411662376</v>
      </c>
    </row>
    <row r="60" spans="1:10" ht="15">
      <c r="A60" s="96" t="s">
        <v>49</v>
      </c>
      <c r="B60" s="96"/>
      <c r="C60" s="96"/>
      <c r="D60" s="96"/>
      <c r="E60" s="96"/>
      <c r="F60" s="96"/>
      <c r="G60" s="12"/>
      <c r="H60" s="92">
        <v>51399.72</v>
      </c>
      <c r="I60" s="92"/>
      <c r="J60" s="63">
        <f t="shared" si="0"/>
        <v>1.397171934631569</v>
      </c>
    </row>
    <row r="61" spans="1:10" ht="15">
      <c r="A61" s="96" t="s">
        <v>51</v>
      </c>
      <c r="B61" s="96"/>
      <c r="C61" s="96"/>
      <c r="D61" s="96"/>
      <c r="E61" s="96"/>
      <c r="F61" s="96"/>
      <c r="G61" s="12"/>
      <c r="H61" s="92">
        <v>10695.57</v>
      </c>
      <c r="I61" s="92"/>
      <c r="J61" s="63">
        <f t="shared" si="0"/>
        <v>0.2907321329549532</v>
      </c>
    </row>
    <row r="62" spans="1:10" ht="15">
      <c r="A62" s="93"/>
      <c r="B62" s="93"/>
      <c r="C62" s="93"/>
      <c r="D62" s="94" t="s">
        <v>52</v>
      </c>
      <c r="E62" s="94"/>
      <c r="F62" s="94"/>
      <c r="G62" s="94"/>
      <c r="H62" s="92">
        <v>2987.76</v>
      </c>
      <c r="I62" s="92"/>
      <c r="J62" s="63">
        <f t="shared" si="0"/>
        <v>0.08121473073033893</v>
      </c>
    </row>
    <row r="63" spans="1:10" ht="15">
      <c r="A63" s="93"/>
      <c r="B63" s="93"/>
      <c r="C63" s="93"/>
      <c r="D63" s="94" t="s">
        <v>54</v>
      </c>
      <c r="E63" s="94"/>
      <c r="F63" s="94"/>
      <c r="G63" s="94"/>
      <c r="H63" s="95">
        <v>45</v>
      </c>
      <c r="I63" s="95"/>
      <c r="J63" s="63">
        <f t="shared" si="0"/>
        <v>0.0012232116645464332</v>
      </c>
    </row>
    <row r="64" spans="1:10" ht="24.75" customHeight="1">
      <c r="A64" s="93"/>
      <c r="B64" s="93"/>
      <c r="C64" s="93"/>
      <c r="D64" s="94" t="s">
        <v>56</v>
      </c>
      <c r="E64" s="94"/>
      <c r="F64" s="94"/>
      <c r="G64" s="94"/>
      <c r="H64" s="95">
        <v>517</v>
      </c>
      <c r="I64" s="95"/>
      <c r="J64" s="63">
        <f t="shared" si="0"/>
        <v>0.0140533429015668</v>
      </c>
    </row>
    <row r="65" spans="1:10" ht="15">
      <c r="A65" s="93"/>
      <c r="B65" s="93"/>
      <c r="C65" s="93"/>
      <c r="D65" s="94" t="s">
        <v>57</v>
      </c>
      <c r="E65" s="94"/>
      <c r="F65" s="94"/>
      <c r="G65" s="94"/>
      <c r="H65" s="95">
        <v>1320</v>
      </c>
      <c r="I65" s="95"/>
      <c r="J65" s="63">
        <f t="shared" si="0"/>
        <v>0.03588087549336204</v>
      </c>
    </row>
    <row r="66" spans="1:10" ht="24.75" customHeight="1">
      <c r="A66" s="93"/>
      <c r="B66" s="93"/>
      <c r="C66" s="93"/>
      <c r="D66" s="94" t="s">
        <v>58</v>
      </c>
      <c r="E66" s="94"/>
      <c r="F66" s="94"/>
      <c r="G66" s="94"/>
      <c r="H66" s="92">
        <v>5826</v>
      </c>
      <c r="I66" s="92"/>
      <c r="J66" s="63">
        <f t="shared" si="0"/>
        <v>0.15836513683661155</v>
      </c>
    </row>
    <row r="67" spans="1:10" ht="15">
      <c r="A67" s="96" t="s">
        <v>59</v>
      </c>
      <c r="B67" s="96"/>
      <c r="C67" s="96"/>
      <c r="D67" s="96"/>
      <c r="E67" s="96"/>
      <c r="F67" s="96"/>
      <c r="G67" s="12"/>
      <c r="H67" s="95">
        <v>9613</v>
      </c>
      <c r="I67" s="95"/>
      <c r="J67" s="63">
        <f t="shared" si="0"/>
        <v>0.2613051940285525</v>
      </c>
    </row>
    <row r="68" spans="1:10" ht="24.75" customHeight="1">
      <c r="A68" s="93"/>
      <c r="B68" s="93"/>
      <c r="C68" s="93"/>
      <c r="D68" s="94" t="s">
        <v>61</v>
      </c>
      <c r="E68" s="94"/>
      <c r="F68" s="94"/>
      <c r="G68" s="94"/>
      <c r="H68" s="92">
        <v>4475</v>
      </c>
      <c r="I68" s="92"/>
      <c r="J68" s="63">
        <f t="shared" si="0"/>
        <v>0.1216416044187842</v>
      </c>
    </row>
    <row r="69" spans="1:10" ht="15">
      <c r="A69" s="93"/>
      <c r="B69" s="93"/>
      <c r="C69" s="93"/>
      <c r="D69" s="94" t="s">
        <v>60</v>
      </c>
      <c r="E69" s="94"/>
      <c r="F69" s="94"/>
      <c r="G69" s="94"/>
      <c r="H69" s="95">
        <v>5138</v>
      </c>
      <c r="I69" s="95"/>
      <c r="J69" s="63">
        <f t="shared" si="0"/>
        <v>0.13966358960976832</v>
      </c>
    </row>
    <row r="70" spans="1:10" ht="24.75" customHeight="1">
      <c r="A70" s="96" t="s">
        <v>62</v>
      </c>
      <c r="B70" s="96"/>
      <c r="C70" s="96"/>
      <c r="D70" s="96"/>
      <c r="E70" s="96"/>
      <c r="F70" s="96"/>
      <c r="G70" s="12"/>
      <c r="H70" s="95">
        <v>32700</v>
      </c>
      <c r="I70" s="95"/>
      <c r="J70" s="63">
        <f t="shared" si="0"/>
        <v>0.8888671429037415</v>
      </c>
    </row>
    <row r="71" spans="1:10" ht="24.75" customHeight="1">
      <c r="A71" s="93"/>
      <c r="B71" s="93"/>
      <c r="C71" s="93"/>
      <c r="D71" s="94" t="s">
        <v>63</v>
      </c>
      <c r="E71" s="94"/>
      <c r="F71" s="94"/>
      <c r="G71" s="94"/>
      <c r="H71" s="95">
        <v>32700</v>
      </c>
      <c r="I71" s="95"/>
      <c r="J71" s="63">
        <f t="shared" si="0"/>
        <v>0.8888671429037415</v>
      </c>
    </row>
    <row r="72" spans="1:10" ht="24.75" customHeight="1">
      <c r="A72" s="96" t="s">
        <v>91</v>
      </c>
      <c r="B72" s="96"/>
      <c r="C72" s="96"/>
      <c r="D72" s="96"/>
      <c r="E72" s="96"/>
      <c r="F72" s="96"/>
      <c r="G72" s="12"/>
      <c r="H72" s="92">
        <v>3257.15</v>
      </c>
      <c r="I72" s="92"/>
      <c r="J72" s="63">
        <f t="shared" si="0"/>
        <v>0.08853741940394255</v>
      </c>
    </row>
    <row r="73" spans="1:10" ht="15" customHeight="1">
      <c r="A73" s="96"/>
      <c r="B73" s="98"/>
      <c r="C73" s="99"/>
      <c r="D73" s="100" t="s">
        <v>93</v>
      </c>
      <c r="E73" s="101"/>
      <c r="F73" s="101"/>
      <c r="G73" s="102"/>
      <c r="H73" s="103">
        <v>933.15</v>
      </c>
      <c r="I73" s="104"/>
      <c r="J73" s="63">
        <f t="shared" si="0"/>
        <v>0.02536533255047787</v>
      </c>
    </row>
    <row r="74" spans="1:10" ht="15">
      <c r="A74" s="93"/>
      <c r="B74" s="93"/>
      <c r="C74" s="93"/>
      <c r="D74" s="94" t="s">
        <v>94</v>
      </c>
      <c r="E74" s="94"/>
      <c r="F74" s="94"/>
      <c r="G74" s="94"/>
      <c r="H74" s="95">
        <v>2324</v>
      </c>
      <c r="I74" s="95"/>
      <c r="J74" s="63">
        <f t="shared" si="0"/>
        <v>0.06317208685346468</v>
      </c>
    </row>
    <row r="75" spans="1:10" ht="24.75" customHeight="1">
      <c r="A75" s="96" t="s">
        <v>65</v>
      </c>
      <c r="B75" s="96"/>
      <c r="C75" s="96"/>
      <c r="D75" s="96"/>
      <c r="E75" s="96"/>
      <c r="F75" s="96"/>
      <c r="G75" s="12"/>
      <c r="H75" s="92">
        <v>6857.13</v>
      </c>
      <c r="I75" s="92"/>
      <c r="J75" s="63">
        <f t="shared" si="0"/>
        <v>0.18639380891802854</v>
      </c>
    </row>
    <row r="76" spans="1:10" ht="15">
      <c r="A76" s="96" t="s">
        <v>69</v>
      </c>
      <c r="B76" s="96"/>
      <c r="C76" s="96"/>
      <c r="D76" s="96"/>
      <c r="E76" s="96"/>
      <c r="F76" s="96"/>
      <c r="G76" s="12"/>
      <c r="H76" s="92">
        <v>12367.58</v>
      </c>
      <c r="I76" s="92"/>
      <c r="J76" s="63">
        <f t="shared" si="0"/>
        <v>0.3361815137380261</v>
      </c>
    </row>
    <row r="77" spans="1:10" ht="15">
      <c r="A77" s="93"/>
      <c r="B77" s="93"/>
      <c r="C77" s="93"/>
      <c r="D77" s="94" t="s">
        <v>96</v>
      </c>
      <c r="E77" s="94"/>
      <c r="F77" s="94"/>
      <c r="G77" s="94"/>
      <c r="H77" s="97">
        <v>574.5</v>
      </c>
      <c r="I77" s="97"/>
      <c r="J77" s="63">
        <f t="shared" si="0"/>
        <v>0.015616335584042797</v>
      </c>
    </row>
    <row r="78" spans="1:10" ht="15">
      <c r="A78" s="93"/>
      <c r="B78" s="93"/>
      <c r="C78" s="93"/>
      <c r="D78" s="94" t="s">
        <v>97</v>
      </c>
      <c r="E78" s="94"/>
      <c r="F78" s="94"/>
      <c r="G78" s="94"/>
      <c r="H78" s="95">
        <v>3380</v>
      </c>
      <c r="I78" s="95"/>
      <c r="J78" s="63">
        <f t="shared" si="0"/>
        <v>0.09187678724815432</v>
      </c>
    </row>
    <row r="79" spans="1:10" ht="15">
      <c r="A79" s="93"/>
      <c r="B79" s="93"/>
      <c r="C79" s="93"/>
      <c r="D79" s="94" t="s">
        <v>98</v>
      </c>
      <c r="E79" s="94"/>
      <c r="F79" s="94"/>
      <c r="G79" s="94"/>
      <c r="H79" s="92">
        <v>3820.08</v>
      </c>
      <c r="I79" s="92"/>
      <c r="J79" s="63">
        <f t="shared" si="0"/>
        <v>0.10383925367778973</v>
      </c>
    </row>
    <row r="80" spans="1:10" ht="15">
      <c r="A80" s="93"/>
      <c r="B80" s="93"/>
      <c r="C80" s="93"/>
      <c r="D80" s="94" t="s">
        <v>99</v>
      </c>
      <c r="E80" s="94"/>
      <c r="F80" s="94"/>
      <c r="G80" s="94"/>
      <c r="H80" s="95">
        <v>4593</v>
      </c>
      <c r="I80" s="95"/>
      <c r="J80" s="63">
        <f t="shared" si="0"/>
        <v>0.12484913722803928</v>
      </c>
    </row>
    <row r="81" spans="1:10" ht="15">
      <c r="A81" s="96" t="s">
        <v>74</v>
      </c>
      <c r="B81" s="96"/>
      <c r="C81" s="96"/>
      <c r="D81" s="96"/>
      <c r="E81" s="96"/>
      <c r="F81" s="96"/>
      <c r="G81" s="12"/>
      <c r="H81" s="92">
        <v>48766.74</v>
      </c>
      <c r="I81" s="92"/>
      <c r="J81" s="63">
        <f t="shared" si="0"/>
        <v>1.325601004664514</v>
      </c>
    </row>
    <row r="82" spans="1:10" ht="15">
      <c r="A82" s="91" t="s">
        <v>75</v>
      </c>
      <c r="B82" s="91"/>
      <c r="C82" s="91"/>
      <c r="D82" s="91"/>
      <c r="E82" s="91"/>
      <c r="F82" s="91"/>
      <c r="G82" s="12"/>
      <c r="H82" s="92">
        <v>21655.35</v>
      </c>
      <c r="I82" s="92"/>
      <c r="J82" s="63">
        <f t="shared" si="0"/>
        <v>0.5886461493296801</v>
      </c>
    </row>
    <row r="83" spans="1:10" ht="15">
      <c r="A83" s="91" t="s">
        <v>76</v>
      </c>
      <c r="B83" s="91"/>
      <c r="C83" s="91"/>
      <c r="D83" s="91"/>
      <c r="E83" s="91"/>
      <c r="F83" s="91"/>
      <c r="G83" s="12"/>
      <c r="H83" s="92">
        <v>27111.39</v>
      </c>
      <c r="I83" s="92"/>
      <c r="J83" s="63">
        <f t="shared" si="0"/>
        <v>0.7369548553348337</v>
      </c>
    </row>
    <row r="84" spans="1:10" ht="45" customHeight="1">
      <c r="A84" s="96" t="s">
        <v>77</v>
      </c>
      <c r="B84" s="96"/>
      <c r="C84" s="96"/>
      <c r="D84" s="96"/>
      <c r="E84" s="96"/>
      <c r="F84" s="96"/>
      <c r="G84" s="12"/>
      <c r="H84" s="92">
        <v>117427.79</v>
      </c>
      <c r="I84" s="92"/>
      <c r="J84" s="63">
        <f t="shared" si="0"/>
        <v>3.191978721553533</v>
      </c>
    </row>
    <row r="85" spans="1:10" ht="15">
      <c r="A85" s="91" t="s">
        <v>78</v>
      </c>
      <c r="B85" s="91"/>
      <c r="C85" s="91"/>
      <c r="D85" s="91"/>
      <c r="E85" s="91"/>
      <c r="F85" s="91"/>
      <c r="G85" s="12"/>
      <c r="H85" s="92">
        <v>59079.97</v>
      </c>
      <c r="I85" s="92"/>
      <c r="J85" s="63">
        <f t="shared" si="0"/>
        <v>1.6059401876678518</v>
      </c>
    </row>
    <row r="86" spans="1:10" ht="15">
      <c r="A86" s="91" t="s">
        <v>79</v>
      </c>
      <c r="B86" s="91"/>
      <c r="C86" s="91"/>
      <c r="D86" s="91"/>
      <c r="E86" s="91"/>
      <c r="F86" s="91"/>
      <c r="G86" s="12"/>
      <c r="H86" s="92">
        <v>9908.11</v>
      </c>
      <c r="I86" s="92"/>
      <c r="J86" s="63">
        <f t="shared" si="0"/>
        <v>0.269327016124648</v>
      </c>
    </row>
    <row r="87" spans="1:10" ht="15">
      <c r="A87" s="91" t="s">
        <v>80</v>
      </c>
      <c r="B87" s="91"/>
      <c r="C87" s="91"/>
      <c r="D87" s="91"/>
      <c r="E87" s="91"/>
      <c r="F87" s="91"/>
      <c r="G87" s="12"/>
      <c r="H87" s="92">
        <v>48439.71</v>
      </c>
      <c r="I87" s="92"/>
      <c r="J87" s="63">
        <f t="shared" si="0"/>
        <v>1.3167115177610333</v>
      </c>
    </row>
    <row r="88" spans="1:10" ht="15">
      <c r="A88" s="87" t="s">
        <v>81</v>
      </c>
      <c r="B88" s="87"/>
      <c r="C88" s="87"/>
      <c r="D88" s="88">
        <v>513515.05</v>
      </c>
      <c r="E88" s="88"/>
      <c r="F88" s="88"/>
      <c r="G88" s="88"/>
      <c r="H88" s="88"/>
      <c r="I88" s="88"/>
      <c r="J88" s="64"/>
    </row>
    <row r="89" spans="1:11" ht="15">
      <c r="A89" s="8"/>
      <c r="B89" s="8"/>
      <c r="C89" s="8"/>
      <c r="D89" s="89"/>
      <c r="E89" s="89"/>
      <c r="F89" s="8"/>
      <c r="G89" s="8"/>
      <c r="H89" s="8"/>
      <c r="I89" s="8"/>
      <c r="J89" s="8"/>
      <c r="K89" s="8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90" t="s">
        <v>82</v>
      </c>
      <c r="B91" s="90"/>
      <c r="C91" s="8"/>
      <c r="D91" s="8"/>
      <c r="E91" s="8"/>
      <c r="F91" s="8"/>
      <c r="G91" s="8"/>
      <c r="H91" s="8"/>
      <c r="I91" s="8"/>
      <c r="J91" s="8" t="s">
        <v>83</v>
      </c>
      <c r="K91" s="8"/>
    </row>
    <row r="92" spans="1:11" ht="15">
      <c r="A92" s="8" t="s">
        <v>0</v>
      </c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</sheetData>
  <sheetProtection/>
  <mergeCells count="196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J25:K25"/>
    <mergeCell ref="A26:C26"/>
    <mergeCell ref="D26:K26"/>
    <mergeCell ref="D27:E27"/>
    <mergeCell ref="A22:C22"/>
    <mergeCell ref="D22:G22"/>
    <mergeCell ref="J22:K22"/>
    <mergeCell ref="A23:F23"/>
    <mergeCell ref="J23:K23"/>
    <mergeCell ref="A24:F24"/>
    <mergeCell ref="J24:K24"/>
    <mergeCell ref="H29:I29"/>
    <mergeCell ref="A31:E31"/>
    <mergeCell ref="F31:G31"/>
    <mergeCell ref="H31:I31"/>
    <mergeCell ref="J31:K31"/>
    <mergeCell ref="A32:E32"/>
    <mergeCell ref="F32:G32"/>
    <mergeCell ref="H32:I32"/>
    <mergeCell ref="J32:K32"/>
    <mergeCell ref="A36:F36"/>
    <mergeCell ref="H36:I36"/>
    <mergeCell ref="A37:F37"/>
    <mergeCell ref="H37:I37"/>
    <mergeCell ref="A33:E33"/>
    <mergeCell ref="F33:G33"/>
    <mergeCell ref="H33:I33"/>
    <mergeCell ref="J33:K33"/>
    <mergeCell ref="A35:C35"/>
    <mergeCell ref="D35:G35"/>
    <mergeCell ref="H35:I35"/>
    <mergeCell ref="A40:C40"/>
    <mergeCell ref="D40:G40"/>
    <mergeCell ref="H40:I40"/>
    <mergeCell ref="A41:F41"/>
    <mergeCell ref="H41:I41"/>
    <mergeCell ref="A42:C42"/>
    <mergeCell ref="D42:G42"/>
    <mergeCell ref="H42:I42"/>
    <mergeCell ref="A38:C38"/>
    <mergeCell ref="D38:G38"/>
    <mergeCell ref="H38:I38"/>
    <mergeCell ref="A39:C39"/>
    <mergeCell ref="D39:G39"/>
    <mergeCell ref="H39:I39"/>
    <mergeCell ref="A45:F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9:C49"/>
    <mergeCell ref="D49:G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52:F52"/>
    <mergeCell ref="H52:I52"/>
    <mergeCell ref="A53:C53"/>
    <mergeCell ref="D53:G53"/>
    <mergeCell ref="H53:I53"/>
    <mergeCell ref="A54:F54"/>
    <mergeCell ref="H54:I54"/>
    <mergeCell ref="A51:C51"/>
    <mergeCell ref="D51:G51"/>
    <mergeCell ref="H51:I51"/>
    <mergeCell ref="A57:F57"/>
    <mergeCell ref="H57:I57"/>
    <mergeCell ref="A58:F58"/>
    <mergeCell ref="H58:I58"/>
    <mergeCell ref="A55:C55"/>
    <mergeCell ref="D55:G55"/>
    <mergeCell ref="H55:I55"/>
    <mergeCell ref="A56:C56"/>
    <mergeCell ref="D56:G56"/>
    <mergeCell ref="H56:I56"/>
    <mergeCell ref="A61:F61"/>
    <mergeCell ref="H61:I61"/>
    <mergeCell ref="A59:F59"/>
    <mergeCell ref="H59:I59"/>
    <mergeCell ref="A60:F60"/>
    <mergeCell ref="H60:I60"/>
    <mergeCell ref="A62:C62"/>
    <mergeCell ref="D62:G62"/>
    <mergeCell ref="H62:I62"/>
    <mergeCell ref="A63:C63"/>
    <mergeCell ref="D63:G63"/>
    <mergeCell ref="H63:I63"/>
    <mergeCell ref="A66:C66"/>
    <mergeCell ref="D66:G66"/>
    <mergeCell ref="H66:I66"/>
    <mergeCell ref="A64:C64"/>
    <mergeCell ref="D64:G64"/>
    <mergeCell ref="H64:I64"/>
    <mergeCell ref="A65:C65"/>
    <mergeCell ref="D65:G65"/>
    <mergeCell ref="H65:I65"/>
    <mergeCell ref="A68:C68"/>
    <mergeCell ref="D68:G68"/>
    <mergeCell ref="H68:I68"/>
    <mergeCell ref="A67:F67"/>
    <mergeCell ref="H67:I67"/>
    <mergeCell ref="A71:C71"/>
    <mergeCell ref="D71:G71"/>
    <mergeCell ref="H71:I71"/>
    <mergeCell ref="A72:F72"/>
    <mergeCell ref="H72:I72"/>
    <mergeCell ref="A69:C69"/>
    <mergeCell ref="D69:G69"/>
    <mergeCell ref="H69:I69"/>
    <mergeCell ref="A70:F70"/>
    <mergeCell ref="H70:I70"/>
    <mergeCell ref="A73:C73"/>
    <mergeCell ref="D73:G73"/>
    <mergeCell ref="H73:I73"/>
    <mergeCell ref="A74:C74"/>
    <mergeCell ref="D74:G74"/>
    <mergeCell ref="H74:I74"/>
    <mergeCell ref="A75:F75"/>
    <mergeCell ref="H75:I75"/>
    <mergeCell ref="A78:C78"/>
    <mergeCell ref="D78:G78"/>
    <mergeCell ref="H78:I78"/>
    <mergeCell ref="A79:C79"/>
    <mergeCell ref="D79:G79"/>
    <mergeCell ref="H79:I79"/>
    <mergeCell ref="A76:F76"/>
    <mergeCell ref="H76:I76"/>
    <mergeCell ref="A77:C77"/>
    <mergeCell ref="D77:G77"/>
    <mergeCell ref="H77:I77"/>
    <mergeCell ref="A81:F81"/>
    <mergeCell ref="H81:I81"/>
    <mergeCell ref="A88:C88"/>
    <mergeCell ref="D88:I88"/>
    <mergeCell ref="D89:E89"/>
    <mergeCell ref="A91:B91"/>
    <mergeCell ref="A87:F87"/>
    <mergeCell ref="H87:I87"/>
    <mergeCell ref="A82:F82"/>
    <mergeCell ref="H82:I82"/>
    <mergeCell ref="A80:C80"/>
    <mergeCell ref="D80:G80"/>
    <mergeCell ref="H80:I80"/>
    <mergeCell ref="A85:F85"/>
    <mergeCell ref="H85:I85"/>
    <mergeCell ref="A86:F86"/>
    <mergeCell ref="H86:I86"/>
    <mergeCell ref="A83:F83"/>
    <mergeCell ref="H83:I83"/>
    <mergeCell ref="A84:F84"/>
    <mergeCell ref="H84:I84"/>
  </mergeCells>
  <printOptions/>
  <pageMargins left="0.31496062992125984" right="0.1968503937007874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0">
      <selection activeCell="E21" sqref="E21:J21"/>
    </sheetView>
  </sheetViews>
  <sheetFormatPr defaultColWidth="9.140625" defaultRowHeight="15"/>
  <sheetData>
    <row r="1" spans="1:11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5">
      <c r="A5" s="17" t="s">
        <v>3</v>
      </c>
      <c r="B5" s="17"/>
      <c r="C5" s="17"/>
      <c r="D5" s="17"/>
      <c r="E5" s="17"/>
      <c r="F5" s="15"/>
      <c r="G5" s="15"/>
      <c r="H5" s="15"/>
      <c r="I5" s="15"/>
      <c r="J5" s="15"/>
      <c r="K5" s="15"/>
    </row>
    <row r="6" spans="1:11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">
      <c r="A7" s="16" t="s">
        <v>100</v>
      </c>
      <c r="B7" s="16"/>
      <c r="C7" s="16"/>
      <c r="D7" s="16"/>
      <c r="E7" s="16"/>
      <c r="F7" s="16" t="s">
        <v>101</v>
      </c>
      <c r="G7" s="16"/>
      <c r="H7" s="16"/>
      <c r="I7" s="109" t="s">
        <v>102</v>
      </c>
      <c r="J7" s="109"/>
      <c r="K7" s="109"/>
    </row>
    <row r="8" spans="1:11" ht="15">
      <c r="A8" s="18" t="s">
        <v>17</v>
      </c>
      <c r="B8" s="16"/>
      <c r="C8" s="16"/>
      <c r="D8" s="16"/>
      <c r="E8" s="16" t="s">
        <v>8</v>
      </c>
      <c r="F8" s="16"/>
      <c r="G8" s="16"/>
      <c r="H8" s="108">
        <v>534729.27</v>
      </c>
      <c r="I8" s="108"/>
      <c r="J8" s="16" t="s">
        <v>9</v>
      </c>
      <c r="K8" s="16"/>
    </row>
    <row r="9" spans="1:1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">
      <c r="A10" s="119" t="s">
        <v>10</v>
      </c>
      <c r="B10" s="119"/>
      <c r="C10" s="119"/>
      <c r="D10" s="119"/>
      <c r="E10" s="119"/>
      <c r="F10" s="120" t="s">
        <v>11</v>
      </c>
      <c r="G10" s="120"/>
      <c r="H10" s="120" t="s">
        <v>12</v>
      </c>
      <c r="I10" s="120"/>
      <c r="J10" s="120" t="s">
        <v>13</v>
      </c>
      <c r="K10" s="120"/>
    </row>
    <row r="11" spans="1:11" ht="15">
      <c r="A11" s="119" t="s">
        <v>18</v>
      </c>
      <c r="B11" s="119"/>
      <c r="C11" s="119"/>
      <c r="D11" s="119"/>
      <c r="E11" s="119"/>
      <c r="F11" s="111">
        <v>153286.59</v>
      </c>
      <c r="G11" s="111"/>
      <c r="H11" s="111">
        <v>149319.19</v>
      </c>
      <c r="I11" s="111"/>
      <c r="J11" s="118">
        <v>3967.4</v>
      </c>
      <c r="K11" s="118"/>
    </row>
    <row r="12" spans="1:11" ht="15">
      <c r="A12" s="119" t="s">
        <v>15</v>
      </c>
      <c r="B12" s="119"/>
      <c r="C12" s="119"/>
      <c r="D12" s="119"/>
      <c r="E12" s="119"/>
      <c r="F12" s="111">
        <v>153286.59</v>
      </c>
      <c r="G12" s="111"/>
      <c r="H12" s="111">
        <v>149319.19</v>
      </c>
      <c r="I12" s="111"/>
      <c r="J12" s="118">
        <v>3967.4</v>
      </c>
      <c r="K12" s="118"/>
    </row>
    <row r="13" spans="1:11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>
      <c r="A14" s="120" t="s">
        <v>20</v>
      </c>
      <c r="B14" s="120"/>
      <c r="C14" s="120"/>
      <c r="D14" s="120" t="s">
        <v>21</v>
      </c>
      <c r="E14" s="120"/>
      <c r="F14" s="120"/>
      <c r="G14" s="120"/>
      <c r="H14" s="19" t="s">
        <v>22</v>
      </c>
      <c r="I14" s="19" t="s">
        <v>23</v>
      </c>
      <c r="J14" s="120" t="s">
        <v>24</v>
      </c>
      <c r="K14" s="120"/>
    </row>
    <row r="15" spans="1:11" ht="15">
      <c r="A15" s="114" t="s">
        <v>87</v>
      </c>
      <c r="B15" s="114"/>
      <c r="C15" s="114"/>
      <c r="D15" s="114"/>
      <c r="E15" s="114"/>
      <c r="F15" s="114"/>
      <c r="G15" s="20"/>
      <c r="H15" s="19"/>
      <c r="I15" s="21"/>
      <c r="J15" s="117">
        <v>446000</v>
      </c>
      <c r="K15" s="117"/>
    </row>
    <row r="16" spans="1:11" ht="15">
      <c r="A16" s="114" t="s">
        <v>103</v>
      </c>
      <c r="B16" s="114"/>
      <c r="C16" s="114"/>
      <c r="D16" s="114"/>
      <c r="E16" s="114"/>
      <c r="F16" s="114"/>
      <c r="G16" s="20"/>
      <c r="H16" s="19"/>
      <c r="I16" s="21"/>
      <c r="J16" s="117">
        <v>446000</v>
      </c>
      <c r="K16" s="117"/>
    </row>
    <row r="17" spans="1:11" ht="15">
      <c r="A17" s="115"/>
      <c r="B17" s="115"/>
      <c r="C17" s="115"/>
      <c r="D17" s="116" t="s">
        <v>103</v>
      </c>
      <c r="E17" s="116"/>
      <c r="F17" s="116"/>
      <c r="G17" s="116"/>
      <c r="H17" s="19"/>
      <c r="I17" s="22">
        <v>1</v>
      </c>
      <c r="J17" s="117">
        <v>446000</v>
      </c>
      <c r="K17" s="117"/>
    </row>
    <row r="18" spans="1:11" ht="15">
      <c r="A18" s="112" t="s">
        <v>81</v>
      </c>
      <c r="B18" s="112"/>
      <c r="C18" s="112"/>
      <c r="D18" s="121">
        <v>446000</v>
      </c>
      <c r="E18" s="121"/>
      <c r="F18" s="121"/>
      <c r="G18" s="121"/>
      <c r="H18" s="121"/>
      <c r="I18" s="121"/>
      <c r="J18" s="121"/>
      <c r="K18" s="121"/>
    </row>
    <row r="19" spans="1:11" ht="15">
      <c r="A19" s="16" t="s">
        <v>16</v>
      </c>
      <c r="B19" s="16"/>
      <c r="C19" s="16"/>
      <c r="D19" s="108">
        <v>238048.46</v>
      </c>
      <c r="E19" s="108"/>
      <c r="F19" s="16" t="s">
        <v>9</v>
      </c>
      <c r="G19" s="16"/>
      <c r="H19" s="16"/>
      <c r="I19" s="16"/>
      <c r="J19" s="16"/>
      <c r="K19" s="16"/>
    </row>
    <row r="20" spans="1:1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>
      <c r="A21" s="18" t="s">
        <v>19</v>
      </c>
      <c r="B21" s="16"/>
      <c r="C21" s="16"/>
      <c r="D21" s="16"/>
      <c r="E21" s="16"/>
      <c r="F21" s="16"/>
      <c r="G21" s="16"/>
      <c r="H21" s="108"/>
      <c r="I21" s="108"/>
      <c r="J21" s="16"/>
      <c r="K21" s="16"/>
    </row>
    <row r="22" spans="1:11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">
      <c r="A23" s="119" t="s">
        <v>10</v>
      </c>
      <c r="B23" s="119"/>
      <c r="C23" s="119"/>
      <c r="D23" s="119"/>
      <c r="E23" s="119"/>
      <c r="F23" s="120" t="s">
        <v>11</v>
      </c>
      <c r="G23" s="120"/>
      <c r="H23" s="120" t="s">
        <v>12</v>
      </c>
      <c r="I23" s="120"/>
      <c r="J23" s="120" t="s">
        <v>13</v>
      </c>
      <c r="K23" s="120"/>
    </row>
    <row r="24" spans="1:11" ht="15">
      <c r="A24" s="119" t="s">
        <v>18</v>
      </c>
      <c r="B24" s="119"/>
      <c r="C24" s="119"/>
      <c r="D24" s="119"/>
      <c r="E24" s="119"/>
      <c r="F24" s="118">
        <v>811311.6</v>
      </c>
      <c r="G24" s="118"/>
      <c r="H24" s="111">
        <v>795051.62</v>
      </c>
      <c r="I24" s="111"/>
      <c r="J24" s="111">
        <v>16259.98</v>
      </c>
      <c r="K24" s="111"/>
    </row>
    <row r="25" spans="1:11" ht="15">
      <c r="A25" s="119" t="s">
        <v>15</v>
      </c>
      <c r="B25" s="119"/>
      <c r="C25" s="119"/>
      <c r="D25" s="119"/>
      <c r="E25" s="119"/>
      <c r="F25" s="118">
        <v>811311.6</v>
      </c>
      <c r="G25" s="118"/>
      <c r="H25" s="111">
        <v>795051.62</v>
      </c>
      <c r="I25" s="111"/>
      <c r="J25" s="111">
        <v>16259.98</v>
      </c>
      <c r="K25" s="111"/>
    </row>
    <row r="26" spans="1:1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0" ht="32.25">
      <c r="A27" s="120" t="s">
        <v>20</v>
      </c>
      <c r="B27" s="120"/>
      <c r="C27" s="120"/>
      <c r="D27" s="120" t="s">
        <v>21</v>
      </c>
      <c r="E27" s="120"/>
      <c r="F27" s="120"/>
      <c r="G27" s="120"/>
      <c r="H27" s="120" t="s">
        <v>24</v>
      </c>
      <c r="I27" s="120"/>
      <c r="J27" s="61" t="s">
        <v>238</v>
      </c>
    </row>
    <row r="28" spans="1:10" ht="15">
      <c r="A28" s="114" t="s">
        <v>25</v>
      </c>
      <c r="B28" s="114"/>
      <c r="C28" s="114"/>
      <c r="D28" s="114"/>
      <c r="E28" s="114"/>
      <c r="F28" s="114"/>
      <c r="G28" s="20"/>
      <c r="H28" s="111">
        <v>315808.28</v>
      </c>
      <c r="I28" s="111"/>
      <c r="J28" s="63">
        <f>H28/12/4494.3</f>
        <v>5.855718725200068</v>
      </c>
    </row>
    <row r="29" spans="1:10" ht="15">
      <c r="A29" s="114" t="s">
        <v>26</v>
      </c>
      <c r="B29" s="114"/>
      <c r="C29" s="114"/>
      <c r="D29" s="114"/>
      <c r="E29" s="114"/>
      <c r="F29" s="114"/>
      <c r="G29" s="20"/>
      <c r="H29" s="111">
        <v>52601.45</v>
      </c>
      <c r="I29" s="111"/>
      <c r="J29" s="63">
        <f aca="true" t="shared" si="0" ref="J29:J85">H29/12/4494.3</f>
        <v>0.9753363519717567</v>
      </c>
    </row>
    <row r="30" spans="1:11" ht="24.75" customHeight="1">
      <c r="A30" s="115"/>
      <c r="B30" s="115"/>
      <c r="C30" s="115"/>
      <c r="D30" s="116" t="s">
        <v>28</v>
      </c>
      <c r="E30" s="116"/>
      <c r="F30" s="116"/>
      <c r="G30" s="116"/>
      <c r="H30" s="111">
        <v>23947.34</v>
      </c>
      <c r="I30" s="111"/>
      <c r="J30" s="63">
        <f t="shared" si="0"/>
        <v>0.44403169941184756</v>
      </c>
      <c r="K30" s="62"/>
    </row>
    <row r="31" spans="1:11" ht="24.75" customHeight="1">
      <c r="A31" s="115"/>
      <c r="B31" s="115"/>
      <c r="C31" s="115"/>
      <c r="D31" s="116" t="s">
        <v>29</v>
      </c>
      <c r="E31" s="116"/>
      <c r="F31" s="116"/>
      <c r="G31" s="116"/>
      <c r="H31" s="111">
        <v>13846.27</v>
      </c>
      <c r="I31" s="111"/>
      <c r="J31" s="63">
        <f t="shared" si="0"/>
        <v>0.25673760837801957</v>
      </c>
      <c r="K31" s="62"/>
    </row>
    <row r="32" spans="1:11" ht="24.75" customHeight="1">
      <c r="A32" s="115"/>
      <c r="B32" s="115"/>
      <c r="C32" s="115"/>
      <c r="D32" s="116" t="s">
        <v>104</v>
      </c>
      <c r="E32" s="116"/>
      <c r="F32" s="116"/>
      <c r="G32" s="116"/>
      <c r="H32" s="111">
        <v>7066.85</v>
      </c>
      <c r="I32" s="111"/>
      <c r="J32" s="63">
        <f t="shared" si="0"/>
        <v>0.13103356844595748</v>
      </c>
      <c r="K32" s="62"/>
    </row>
    <row r="33" spans="1:11" ht="24.75" customHeight="1">
      <c r="A33" s="115"/>
      <c r="B33" s="115"/>
      <c r="C33" s="115"/>
      <c r="D33" s="116" t="s">
        <v>105</v>
      </c>
      <c r="E33" s="116"/>
      <c r="F33" s="116"/>
      <c r="G33" s="116"/>
      <c r="H33" s="111">
        <v>7696.05</v>
      </c>
      <c r="I33" s="111"/>
      <c r="J33" s="63">
        <f t="shared" si="0"/>
        <v>0.142700198028614</v>
      </c>
      <c r="K33" s="62"/>
    </row>
    <row r="34" spans="1:10" ht="15">
      <c r="A34" s="115"/>
      <c r="B34" s="115"/>
      <c r="C34" s="115"/>
      <c r="D34" s="116" t="s">
        <v>106</v>
      </c>
      <c r="E34" s="116"/>
      <c r="F34" s="116"/>
      <c r="G34" s="116"/>
      <c r="H34" s="111">
        <v>44.94</v>
      </c>
      <c r="I34" s="111"/>
      <c r="J34" s="63">
        <f t="shared" si="0"/>
        <v>0.0008332777073181585</v>
      </c>
    </row>
    <row r="35" spans="1:10" ht="15">
      <c r="A35" s="114" t="s">
        <v>31</v>
      </c>
      <c r="B35" s="114"/>
      <c r="C35" s="114"/>
      <c r="D35" s="114"/>
      <c r="E35" s="114"/>
      <c r="F35" s="114"/>
      <c r="G35" s="20"/>
      <c r="H35" s="111">
        <v>10100.21</v>
      </c>
      <c r="I35" s="111"/>
      <c r="J35" s="63">
        <f t="shared" si="0"/>
        <v>0.1872781449094779</v>
      </c>
    </row>
    <row r="36" spans="1:10" ht="24.75" customHeight="1">
      <c r="A36" s="115"/>
      <c r="B36" s="115"/>
      <c r="C36" s="115"/>
      <c r="D36" s="116" t="s">
        <v>32</v>
      </c>
      <c r="E36" s="116"/>
      <c r="F36" s="116"/>
      <c r="G36" s="116"/>
      <c r="H36" s="111">
        <v>211.23</v>
      </c>
      <c r="I36" s="111"/>
      <c r="J36" s="63">
        <f t="shared" si="0"/>
        <v>0.003916627728456044</v>
      </c>
    </row>
    <row r="37" spans="1:10" ht="24.75" customHeight="1">
      <c r="A37" s="115"/>
      <c r="B37" s="115"/>
      <c r="C37" s="115"/>
      <c r="D37" s="116" t="s">
        <v>33</v>
      </c>
      <c r="E37" s="116"/>
      <c r="F37" s="116"/>
      <c r="G37" s="116"/>
      <c r="H37" s="111">
        <v>2175.92</v>
      </c>
      <c r="I37" s="111"/>
      <c r="J37" s="63">
        <f t="shared" si="0"/>
        <v>0.040345919646366885</v>
      </c>
    </row>
    <row r="38" spans="1:10" ht="15">
      <c r="A38" s="115"/>
      <c r="B38" s="115"/>
      <c r="C38" s="115"/>
      <c r="D38" s="116" t="s">
        <v>34</v>
      </c>
      <c r="E38" s="116"/>
      <c r="F38" s="116"/>
      <c r="G38" s="116"/>
      <c r="H38" s="111">
        <v>7713.06</v>
      </c>
      <c r="I38" s="111"/>
      <c r="J38" s="63">
        <f t="shared" si="0"/>
        <v>0.143015597534655</v>
      </c>
    </row>
    <row r="39" spans="1:10" ht="15">
      <c r="A39" s="114" t="s">
        <v>35</v>
      </c>
      <c r="B39" s="114"/>
      <c r="C39" s="114"/>
      <c r="D39" s="114"/>
      <c r="E39" s="114"/>
      <c r="F39" s="114"/>
      <c r="G39" s="20"/>
      <c r="H39" s="111">
        <v>70798.99</v>
      </c>
      <c r="I39" s="111"/>
      <c r="J39" s="63">
        <f t="shared" si="0"/>
        <v>1.3127552306996269</v>
      </c>
    </row>
    <row r="40" spans="1:10" ht="24.75" customHeight="1">
      <c r="A40" s="115"/>
      <c r="B40" s="115"/>
      <c r="C40" s="115"/>
      <c r="D40" s="116" t="s">
        <v>36</v>
      </c>
      <c r="E40" s="116"/>
      <c r="F40" s="116"/>
      <c r="G40" s="116"/>
      <c r="H40" s="118">
        <v>15149.1</v>
      </c>
      <c r="I40" s="118"/>
      <c r="J40" s="63">
        <f t="shared" si="0"/>
        <v>0.2808946888280711</v>
      </c>
    </row>
    <row r="41" spans="1:10" ht="24.75" customHeight="1">
      <c r="A41" s="115"/>
      <c r="B41" s="115"/>
      <c r="C41" s="115"/>
      <c r="D41" s="116" t="s">
        <v>37</v>
      </c>
      <c r="E41" s="116"/>
      <c r="F41" s="116"/>
      <c r="G41" s="116"/>
      <c r="H41" s="111">
        <v>6783.44</v>
      </c>
      <c r="I41" s="111"/>
      <c r="J41" s="63">
        <f t="shared" si="0"/>
        <v>0.1257785787923963</v>
      </c>
    </row>
    <row r="42" spans="1:10" ht="24.75" customHeight="1">
      <c r="A42" s="115"/>
      <c r="B42" s="115"/>
      <c r="C42" s="115"/>
      <c r="D42" s="116" t="s">
        <v>38</v>
      </c>
      <c r="E42" s="116"/>
      <c r="F42" s="116"/>
      <c r="G42" s="116"/>
      <c r="H42" s="111">
        <v>5497.71</v>
      </c>
      <c r="I42" s="111"/>
      <c r="J42" s="63">
        <f t="shared" si="0"/>
        <v>0.10193856662884097</v>
      </c>
    </row>
    <row r="43" spans="1:10" ht="15">
      <c r="A43" s="115"/>
      <c r="B43" s="115"/>
      <c r="C43" s="115"/>
      <c r="D43" s="116" t="s">
        <v>39</v>
      </c>
      <c r="E43" s="116"/>
      <c r="F43" s="116"/>
      <c r="G43" s="116"/>
      <c r="H43" s="111">
        <v>7444.02</v>
      </c>
      <c r="I43" s="111"/>
      <c r="J43" s="63">
        <f t="shared" si="0"/>
        <v>0.13802705649378103</v>
      </c>
    </row>
    <row r="44" spans="1:10" ht="24.75" customHeight="1">
      <c r="A44" s="115"/>
      <c r="B44" s="115"/>
      <c r="C44" s="115"/>
      <c r="D44" s="116" t="s">
        <v>249</v>
      </c>
      <c r="E44" s="116"/>
      <c r="F44" s="116"/>
      <c r="G44" s="116"/>
      <c r="H44" s="118">
        <v>10411.2</v>
      </c>
      <c r="I44" s="118"/>
      <c r="J44" s="63">
        <f t="shared" si="0"/>
        <v>0.19304452306254588</v>
      </c>
    </row>
    <row r="45" spans="1:11" ht="24.75" customHeight="1">
      <c r="A45" s="115"/>
      <c r="B45" s="115"/>
      <c r="C45" s="115"/>
      <c r="D45" s="116" t="s">
        <v>41</v>
      </c>
      <c r="E45" s="116"/>
      <c r="F45" s="116"/>
      <c r="G45" s="116"/>
      <c r="H45" s="111">
        <v>25513.52</v>
      </c>
      <c r="I45" s="111"/>
      <c r="J45" s="63">
        <f t="shared" si="0"/>
        <v>0.4730718168939916</v>
      </c>
      <c r="K45" s="62"/>
    </row>
    <row r="46" spans="1:10" ht="15">
      <c r="A46" s="114" t="s">
        <v>89</v>
      </c>
      <c r="B46" s="114"/>
      <c r="C46" s="114"/>
      <c r="D46" s="114"/>
      <c r="E46" s="114"/>
      <c r="F46" s="114"/>
      <c r="G46" s="20"/>
      <c r="H46" s="118">
        <v>6523.4</v>
      </c>
      <c r="I46" s="118"/>
      <c r="J46" s="63">
        <f t="shared" si="0"/>
        <v>0.12095691579704662</v>
      </c>
    </row>
    <row r="47" spans="1:10" ht="15">
      <c r="A47" s="115"/>
      <c r="B47" s="115"/>
      <c r="C47" s="115"/>
      <c r="D47" s="116" t="s">
        <v>90</v>
      </c>
      <c r="E47" s="116"/>
      <c r="F47" s="116"/>
      <c r="G47" s="116"/>
      <c r="H47" s="118">
        <v>6523.4</v>
      </c>
      <c r="I47" s="118"/>
      <c r="J47" s="63">
        <f t="shared" si="0"/>
        <v>0.12095691579704662</v>
      </c>
    </row>
    <row r="48" spans="1:10" ht="15">
      <c r="A48" s="114" t="s">
        <v>42</v>
      </c>
      <c r="B48" s="114"/>
      <c r="C48" s="114"/>
      <c r="D48" s="114"/>
      <c r="E48" s="114"/>
      <c r="F48" s="114"/>
      <c r="G48" s="20"/>
      <c r="H48" s="111">
        <v>175784.23</v>
      </c>
      <c r="I48" s="111"/>
      <c r="J48" s="63">
        <f t="shared" si="0"/>
        <v>3.2593920818221602</v>
      </c>
    </row>
    <row r="49" spans="1:10" ht="15">
      <c r="A49" s="115"/>
      <c r="B49" s="115"/>
      <c r="C49" s="115"/>
      <c r="D49" s="116" t="s">
        <v>43</v>
      </c>
      <c r="E49" s="116"/>
      <c r="F49" s="116"/>
      <c r="G49" s="116"/>
      <c r="H49" s="111">
        <v>7832.28</v>
      </c>
      <c r="I49" s="111"/>
      <c r="J49" s="63">
        <f t="shared" si="0"/>
        <v>0.14522617537770063</v>
      </c>
    </row>
    <row r="50" spans="1:10" ht="15">
      <c r="A50" s="115"/>
      <c r="B50" s="115"/>
      <c r="C50" s="115"/>
      <c r="D50" s="116" t="s">
        <v>44</v>
      </c>
      <c r="E50" s="116"/>
      <c r="F50" s="116"/>
      <c r="G50" s="116"/>
      <c r="H50" s="111">
        <v>167951.95</v>
      </c>
      <c r="I50" s="111"/>
      <c r="J50" s="63">
        <f t="shared" si="0"/>
        <v>3.1141659064444593</v>
      </c>
    </row>
    <row r="51" spans="1:10" ht="15">
      <c r="A51" s="114" t="s">
        <v>45</v>
      </c>
      <c r="B51" s="114"/>
      <c r="C51" s="114"/>
      <c r="D51" s="114"/>
      <c r="E51" s="114"/>
      <c r="F51" s="114"/>
      <c r="G51" s="20"/>
      <c r="H51" s="111">
        <v>6458.95</v>
      </c>
      <c r="I51" s="111"/>
      <c r="J51" s="63">
        <f t="shared" si="0"/>
        <v>0.11976188357104182</v>
      </c>
    </row>
    <row r="52" spans="1:10" ht="15">
      <c r="A52" s="114" t="s">
        <v>46</v>
      </c>
      <c r="B52" s="114"/>
      <c r="C52" s="114"/>
      <c r="D52" s="114"/>
      <c r="E52" s="114"/>
      <c r="F52" s="114"/>
      <c r="G52" s="20"/>
      <c r="H52" s="118">
        <v>4026.7</v>
      </c>
      <c r="I52" s="118"/>
      <c r="J52" s="63">
        <f t="shared" si="0"/>
        <v>0.07466309176809144</v>
      </c>
    </row>
    <row r="53" spans="1:10" ht="15">
      <c r="A53" s="114" t="s">
        <v>47</v>
      </c>
      <c r="B53" s="114"/>
      <c r="C53" s="114"/>
      <c r="D53" s="114"/>
      <c r="E53" s="114"/>
      <c r="F53" s="114"/>
      <c r="G53" s="20"/>
      <c r="H53" s="111">
        <v>2432.25</v>
      </c>
      <c r="I53" s="111"/>
      <c r="J53" s="63">
        <f t="shared" si="0"/>
        <v>0.0450987918029504</v>
      </c>
    </row>
    <row r="54" spans="1:10" ht="15">
      <c r="A54" s="114" t="s">
        <v>49</v>
      </c>
      <c r="B54" s="114"/>
      <c r="C54" s="114"/>
      <c r="D54" s="114"/>
      <c r="E54" s="114"/>
      <c r="F54" s="114"/>
      <c r="G54" s="20"/>
      <c r="H54" s="118">
        <v>75351.7</v>
      </c>
      <c r="I54" s="118"/>
      <c r="J54" s="63">
        <f t="shared" si="0"/>
        <v>1.397171602548413</v>
      </c>
    </row>
    <row r="55" spans="1:10" ht="15">
      <c r="A55" s="114" t="s">
        <v>51</v>
      </c>
      <c r="B55" s="114"/>
      <c r="C55" s="114"/>
      <c r="D55" s="114"/>
      <c r="E55" s="114"/>
      <c r="F55" s="114"/>
      <c r="G55" s="20"/>
      <c r="H55" s="111">
        <v>13674.25</v>
      </c>
      <c r="I55" s="111"/>
      <c r="J55" s="63">
        <f t="shared" si="0"/>
        <v>0.25354801266789784</v>
      </c>
    </row>
    <row r="56" spans="1:10" ht="15">
      <c r="A56" s="115"/>
      <c r="B56" s="115"/>
      <c r="C56" s="115"/>
      <c r="D56" s="116" t="s">
        <v>52</v>
      </c>
      <c r="E56" s="116"/>
      <c r="F56" s="116"/>
      <c r="G56" s="116"/>
      <c r="H56" s="111">
        <v>3226.28</v>
      </c>
      <c r="I56" s="111"/>
      <c r="J56" s="63">
        <f t="shared" si="0"/>
        <v>0.05982170007935978</v>
      </c>
    </row>
    <row r="57" spans="1:10" ht="15">
      <c r="A57" s="115"/>
      <c r="B57" s="115"/>
      <c r="C57" s="115"/>
      <c r="D57" s="116" t="s">
        <v>107</v>
      </c>
      <c r="E57" s="116"/>
      <c r="F57" s="116"/>
      <c r="G57" s="116"/>
      <c r="H57" s="111">
        <v>602.77</v>
      </c>
      <c r="I57" s="111"/>
      <c r="J57" s="63">
        <f t="shared" si="0"/>
        <v>0.011176564388966763</v>
      </c>
    </row>
    <row r="58" spans="1:10" ht="15">
      <c r="A58" s="115"/>
      <c r="B58" s="115"/>
      <c r="C58" s="115"/>
      <c r="D58" s="116" t="s">
        <v>108</v>
      </c>
      <c r="E58" s="116"/>
      <c r="F58" s="116"/>
      <c r="G58" s="116"/>
      <c r="H58" s="117">
        <v>1188</v>
      </c>
      <c r="I58" s="117"/>
      <c r="J58" s="63">
        <f t="shared" si="0"/>
        <v>0.022027902009211668</v>
      </c>
    </row>
    <row r="59" spans="1:11" ht="24.75" customHeight="1">
      <c r="A59" s="115"/>
      <c r="B59" s="115"/>
      <c r="C59" s="115"/>
      <c r="D59" s="116" t="s">
        <v>58</v>
      </c>
      <c r="E59" s="116"/>
      <c r="F59" s="116"/>
      <c r="G59" s="116"/>
      <c r="H59" s="118">
        <v>8657.2</v>
      </c>
      <c r="I59" s="118"/>
      <c r="J59" s="63">
        <f t="shared" si="0"/>
        <v>0.16052184619035964</v>
      </c>
      <c r="K59" s="65"/>
    </row>
    <row r="60" spans="1:10" ht="15">
      <c r="A60" s="114" t="s">
        <v>59</v>
      </c>
      <c r="B60" s="114"/>
      <c r="C60" s="114"/>
      <c r="D60" s="114"/>
      <c r="E60" s="114"/>
      <c r="F60" s="114"/>
      <c r="G60" s="20"/>
      <c r="H60" s="111">
        <v>12666.86</v>
      </c>
      <c r="I60" s="111"/>
      <c r="J60" s="63">
        <f t="shared" si="0"/>
        <v>0.23486898219225835</v>
      </c>
    </row>
    <row r="61" spans="1:10" ht="24.75" customHeight="1">
      <c r="A61" s="115"/>
      <c r="B61" s="115"/>
      <c r="C61" s="115"/>
      <c r="D61" s="116" t="s">
        <v>61</v>
      </c>
      <c r="E61" s="116"/>
      <c r="F61" s="116"/>
      <c r="G61" s="116"/>
      <c r="H61" s="111">
        <v>5326.86</v>
      </c>
      <c r="I61" s="111"/>
      <c r="J61" s="63">
        <f t="shared" si="0"/>
        <v>0.09877066506463741</v>
      </c>
    </row>
    <row r="62" spans="1:10" ht="15">
      <c r="A62" s="115"/>
      <c r="B62" s="115"/>
      <c r="C62" s="115"/>
      <c r="D62" s="116" t="s">
        <v>60</v>
      </c>
      <c r="E62" s="116"/>
      <c r="F62" s="116"/>
      <c r="G62" s="116"/>
      <c r="H62" s="117">
        <v>7340</v>
      </c>
      <c r="I62" s="117"/>
      <c r="J62" s="63">
        <f t="shared" si="0"/>
        <v>0.1360983171276209</v>
      </c>
    </row>
    <row r="63" spans="1:10" ht="24.75" customHeight="1">
      <c r="A63" s="114" t="s">
        <v>62</v>
      </c>
      <c r="B63" s="114"/>
      <c r="C63" s="114"/>
      <c r="D63" s="114"/>
      <c r="E63" s="114"/>
      <c r="F63" s="114"/>
      <c r="G63" s="20"/>
      <c r="H63" s="117">
        <v>32700</v>
      </c>
      <c r="I63" s="117"/>
      <c r="J63" s="63">
        <f t="shared" si="0"/>
        <v>0.6063235654050686</v>
      </c>
    </row>
    <row r="64" spans="1:10" ht="24.75" customHeight="1">
      <c r="A64" s="115"/>
      <c r="B64" s="115"/>
      <c r="C64" s="115"/>
      <c r="D64" s="116" t="s">
        <v>63</v>
      </c>
      <c r="E64" s="116"/>
      <c r="F64" s="116"/>
      <c r="G64" s="116"/>
      <c r="H64" s="117">
        <v>32700</v>
      </c>
      <c r="I64" s="117"/>
      <c r="J64" s="63">
        <f t="shared" si="0"/>
        <v>0.6063235654050686</v>
      </c>
    </row>
    <row r="65" spans="1:10" ht="24.75" customHeight="1">
      <c r="A65" s="114" t="s">
        <v>109</v>
      </c>
      <c r="B65" s="114"/>
      <c r="C65" s="114"/>
      <c r="D65" s="114"/>
      <c r="E65" s="114"/>
      <c r="F65" s="114"/>
      <c r="G65" s="20"/>
      <c r="H65" s="111">
        <v>835.18</v>
      </c>
      <c r="I65" s="111"/>
      <c r="J65" s="63">
        <f t="shared" si="0"/>
        <v>0.015485911784556734</v>
      </c>
    </row>
    <row r="66" spans="1:10" ht="15">
      <c r="A66" s="115"/>
      <c r="B66" s="115"/>
      <c r="C66" s="115"/>
      <c r="D66" s="116" t="s">
        <v>110</v>
      </c>
      <c r="E66" s="116"/>
      <c r="F66" s="116"/>
      <c r="G66" s="116"/>
      <c r="H66" s="111">
        <v>835.18</v>
      </c>
      <c r="I66" s="111"/>
      <c r="J66" s="63">
        <f t="shared" si="0"/>
        <v>0.015485911784556734</v>
      </c>
    </row>
    <row r="67" spans="1:10" ht="24.75" customHeight="1">
      <c r="A67" s="114" t="s">
        <v>91</v>
      </c>
      <c r="B67" s="114"/>
      <c r="C67" s="114"/>
      <c r="D67" s="114"/>
      <c r="E67" s="114"/>
      <c r="F67" s="114"/>
      <c r="G67" s="20"/>
      <c r="H67" s="111">
        <v>3552.46</v>
      </c>
      <c r="I67" s="111"/>
      <c r="J67" s="63">
        <f t="shared" si="0"/>
        <v>0.0658697312892627</v>
      </c>
    </row>
    <row r="68" spans="1:10" ht="24.75" customHeight="1">
      <c r="A68" s="114" t="s">
        <v>65</v>
      </c>
      <c r="B68" s="114"/>
      <c r="C68" s="114"/>
      <c r="D68" s="114"/>
      <c r="E68" s="114"/>
      <c r="F68" s="114"/>
      <c r="G68" s="20"/>
      <c r="H68" s="111">
        <v>9007.55</v>
      </c>
      <c r="I68" s="111"/>
      <c r="J68" s="63">
        <f t="shared" si="0"/>
        <v>0.16701803766252066</v>
      </c>
    </row>
    <row r="69" spans="1:10" ht="24.75" customHeight="1">
      <c r="A69" s="115"/>
      <c r="B69" s="115"/>
      <c r="C69" s="115"/>
      <c r="D69" s="116" t="s">
        <v>68</v>
      </c>
      <c r="E69" s="116"/>
      <c r="F69" s="116"/>
      <c r="G69" s="116"/>
      <c r="H69" s="111">
        <v>2756.88</v>
      </c>
      <c r="I69" s="111"/>
      <c r="J69" s="63">
        <f t="shared" si="0"/>
        <v>0.05111808290501302</v>
      </c>
    </row>
    <row r="70" spans="1:10" ht="24.75" customHeight="1">
      <c r="A70" s="115"/>
      <c r="B70" s="115"/>
      <c r="C70" s="115"/>
      <c r="D70" s="116" t="s">
        <v>111</v>
      </c>
      <c r="E70" s="116"/>
      <c r="F70" s="116"/>
      <c r="G70" s="116"/>
      <c r="H70" s="111">
        <v>3472.29</v>
      </c>
      <c r="I70" s="111"/>
      <c r="J70" s="63">
        <f t="shared" si="0"/>
        <v>0.06438321874374207</v>
      </c>
    </row>
    <row r="71" spans="1:10" ht="24.75" customHeight="1">
      <c r="A71" s="115"/>
      <c r="B71" s="115"/>
      <c r="C71" s="115"/>
      <c r="D71" s="116" t="s">
        <v>239</v>
      </c>
      <c r="E71" s="116"/>
      <c r="F71" s="116"/>
      <c r="G71" s="116"/>
      <c r="H71" s="111">
        <v>2778.38</v>
      </c>
      <c r="I71" s="111"/>
      <c r="J71" s="63">
        <f t="shared" si="0"/>
        <v>0.05151673601376558</v>
      </c>
    </row>
    <row r="72" spans="1:10" ht="15">
      <c r="A72" s="114" t="s">
        <v>69</v>
      </c>
      <c r="B72" s="114"/>
      <c r="C72" s="114"/>
      <c r="D72" s="114"/>
      <c r="E72" s="114"/>
      <c r="F72" s="114"/>
      <c r="G72" s="20"/>
      <c r="H72" s="118">
        <v>20799.9</v>
      </c>
      <c r="I72" s="118"/>
      <c r="J72" s="63">
        <f t="shared" si="0"/>
        <v>0.38567185101128093</v>
      </c>
    </row>
    <row r="73" spans="1:10" ht="15">
      <c r="A73" s="115"/>
      <c r="B73" s="115"/>
      <c r="C73" s="115"/>
      <c r="D73" s="116" t="s">
        <v>70</v>
      </c>
      <c r="E73" s="116"/>
      <c r="F73" s="116"/>
      <c r="G73" s="116"/>
      <c r="H73" s="118">
        <v>10428.9</v>
      </c>
      <c r="I73" s="118"/>
      <c r="J73" s="63">
        <f t="shared" si="0"/>
        <v>0.19337271655207705</v>
      </c>
    </row>
    <row r="74" spans="1:10" ht="15">
      <c r="A74" s="115"/>
      <c r="B74" s="115"/>
      <c r="C74" s="115"/>
      <c r="D74" s="116" t="s">
        <v>71</v>
      </c>
      <c r="E74" s="116"/>
      <c r="F74" s="116"/>
      <c r="G74" s="116"/>
      <c r="H74" s="117">
        <v>201</v>
      </c>
      <c r="I74" s="117"/>
      <c r="J74" s="63">
        <f t="shared" si="0"/>
        <v>0.0037269430167100547</v>
      </c>
    </row>
    <row r="75" spans="1:10" ht="15">
      <c r="A75" s="115"/>
      <c r="B75" s="115"/>
      <c r="C75" s="115"/>
      <c r="D75" s="116" t="s">
        <v>97</v>
      </c>
      <c r="E75" s="116"/>
      <c r="F75" s="116"/>
      <c r="G75" s="116"/>
      <c r="H75" s="117">
        <v>8060</v>
      </c>
      <c r="I75" s="117"/>
      <c r="J75" s="63">
        <f t="shared" si="0"/>
        <v>0.14944856076956736</v>
      </c>
    </row>
    <row r="76" spans="1:10" ht="15">
      <c r="A76" s="115"/>
      <c r="B76" s="115"/>
      <c r="C76" s="115"/>
      <c r="D76" s="116" t="s">
        <v>72</v>
      </c>
      <c r="E76" s="116"/>
      <c r="F76" s="116"/>
      <c r="G76" s="116"/>
      <c r="H76" s="117">
        <v>770</v>
      </c>
      <c r="I76" s="117"/>
      <c r="J76" s="63">
        <f t="shared" si="0"/>
        <v>0.014277343894859415</v>
      </c>
    </row>
    <row r="77" spans="1:10" ht="15">
      <c r="A77" s="115"/>
      <c r="B77" s="115"/>
      <c r="C77" s="115"/>
      <c r="D77" s="116" t="s">
        <v>73</v>
      </c>
      <c r="E77" s="116"/>
      <c r="F77" s="116"/>
      <c r="G77" s="116"/>
      <c r="H77" s="117">
        <v>528</v>
      </c>
      <c r="I77" s="117"/>
      <c r="J77" s="63">
        <f t="shared" si="0"/>
        <v>0.00979017867076074</v>
      </c>
    </row>
    <row r="78" spans="1:10" ht="15">
      <c r="A78" s="115"/>
      <c r="B78" s="115"/>
      <c r="C78" s="115"/>
      <c r="D78" s="116" t="s">
        <v>112</v>
      </c>
      <c r="E78" s="116"/>
      <c r="F78" s="116"/>
      <c r="G78" s="116"/>
      <c r="H78" s="117">
        <v>812</v>
      </c>
      <c r="I78" s="117"/>
      <c r="J78" s="63">
        <f t="shared" si="0"/>
        <v>0.015056108107306293</v>
      </c>
    </row>
    <row r="79" spans="1:10" ht="15">
      <c r="A79" s="114" t="s">
        <v>74</v>
      </c>
      <c r="B79" s="114"/>
      <c r="C79" s="114"/>
      <c r="D79" s="114"/>
      <c r="E79" s="114"/>
      <c r="F79" s="114"/>
      <c r="G79" s="20"/>
      <c r="H79" s="111">
        <v>71491.78</v>
      </c>
      <c r="I79" s="111"/>
      <c r="J79" s="63">
        <f t="shared" si="0"/>
        <v>1.3256009463839382</v>
      </c>
    </row>
    <row r="80" spans="1:10" ht="15">
      <c r="A80" s="110" t="s">
        <v>75</v>
      </c>
      <c r="B80" s="110"/>
      <c r="C80" s="110"/>
      <c r="D80" s="110"/>
      <c r="E80" s="110"/>
      <c r="F80" s="110"/>
      <c r="G80" s="20"/>
      <c r="H80" s="111">
        <v>31746.64</v>
      </c>
      <c r="I80" s="111"/>
      <c r="J80" s="63">
        <f t="shared" si="0"/>
        <v>0.5886463594627268</v>
      </c>
    </row>
    <row r="81" spans="1:10" ht="15">
      <c r="A81" s="110" t="s">
        <v>76</v>
      </c>
      <c r="B81" s="110"/>
      <c r="C81" s="110"/>
      <c r="D81" s="110"/>
      <c r="E81" s="110"/>
      <c r="F81" s="110"/>
      <c r="G81" s="20"/>
      <c r="H81" s="111">
        <v>39745.14</v>
      </c>
      <c r="I81" s="111"/>
      <c r="J81" s="63">
        <f t="shared" si="0"/>
        <v>0.7369545869212112</v>
      </c>
    </row>
    <row r="82" spans="1:10" ht="45" customHeight="1">
      <c r="A82" s="114" t="s">
        <v>77</v>
      </c>
      <c r="B82" s="114"/>
      <c r="C82" s="114"/>
      <c r="D82" s="114"/>
      <c r="E82" s="114"/>
      <c r="F82" s="114"/>
      <c r="G82" s="20"/>
      <c r="H82" s="111">
        <v>172148.55</v>
      </c>
      <c r="I82" s="111"/>
      <c r="J82" s="63">
        <f t="shared" si="0"/>
        <v>3.1919792848719486</v>
      </c>
    </row>
    <row r="83" spans="1:10" ht="15">
      <c r="A83" s="110" t="s">
        <v>78</v>
      </c>
      <c r="B83" s="110"/>
      <c r="C83" s="110"/>
      <c r="D83" s="110"/>
      <c r="E83" s="110"/>
      <c r="F83" s="110"/>
      <c r="G83" s="20"/>
      <c r="H83" s="111">
        <v>86610.94</v>
      </c>
      <c r="I83" s="111"/>
      <c r="J83" s="63">
        <f t="shared" si="0"/>
        <v>1.605940487580565</v>
      </c>
    </row>
    <row r="84" spans="1:10" ht="15">
      <c r="A84" s="110" t="s">
        <v>79</v>
      </c>
      <c r="B84" s="110"/>
      <c r="C84" s="110"/>
      <c r="D84" s="110"/>
      <c r="E84" s="110"/>
      <c r="F84" s="110"/>
      <c r="G84" s="20"/>
      <c r="H84" s="111">
        <v>14525.24</v>
      </c>
      <c r="I84" s="111"/>
      <c r="J84" s="63">
        <f t="shared" si="0"/>
        <v>0.2693270735524257</v>
      </c>
    </row>
    <row r="85" spans="1:10" ht="15">
      <c r="A85" s="110" t="s">
        <v>80</v>
      </c>
      <c r="B85" s="110"/>
      <c r="C85" s="110"/>
      <c r="D85" s="110"/>
      <c r="E85" s="110"/>
      <c r="F85" s="110"/>
      <c r="G85" s="20"/>
      <c r="H85" s="111">
        <v>71012.37</v>
      </c>
      <c r="I85" s="111"/>
      <c r="J85" s="63">
        <f t="shared" si="0"/>
        <v>1.316711723738958</v>
      </c>
    </row>
    <row r="86" spans="1:10" ht="15">
      <c r="A86" s="112" t="s">
        <v>81</v>
      </c>
      <c r="B86" s="112"/>
      <c r="C86" s="112"/>
      <c r="D86" s="113">
        <v>734495.46</v>
      </c>
      <c r="E86" s="113"/>
      <c r="F86" s="113"/>
      <c r="G86" s="113"/>
      <c r="H86" s="113"/>
      <c r="I86" s="113"/>
      <c r="J86" s="64"/>
    </row>
    <row r="87" spans="1:11" ht="15">
      <c r="A87" s="16"/>
      <c r="B87" s="16"/>
      <c r="C87" s="16"/>
      <c r="D87" s="108"/>
      <c r="E87" s="108"/>
      <c r="F87" s="16"/>
      <c r="G87" s="16"/>
      <c r="H87" s="16"/>
      <c r="I87" s="16"/>
      <c r="J87" s="16"/>
      <c r="K87" s="16"/>
    </row>
    <row r="88" spans="1:11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5">
      <c r="A89" s="109" t="s">
        <v>82</v>
      </c>
      <c r="B89" s="109"/>
      <c r="C89" s="16"/>
      <c r="D89" s="16"/>
      <c r="E89" s="16"/>
      <c r="F89" s="16"/>
      <c r="G89" s="16"/>
      <c r="H89" s="16"/>
      <c r="I89" s="16"/>
      <c r="J89" s="16" t="s">
        <v>83</v>
      </c>
      <c r="K89" s="16"/>
    </row>
    <row r="90" spans="1:11" ht="15">
      <c r="A90" s="16" t="s">
        <v>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</row>
  </sheetData>
  <sheetProtection/>
  <mergeCells count="199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28:F28"/>
    <mergeCell ref="H28:I28"/>
    <mergeCell ref="A29:F29"/>
    <mergeCell ref="H29:I29"/>
    <mergeCell ref="A25:E25"/>
    <mergeCell ref="F25:G25"/>
    <mergeCell ref="H25:I25"/>
    <mergeCell ref="J25:K25"/>
    <mergeCell ref="A27:C27"/>
    <mergeCell ref="D27:G27"/>
    <mergeCell ref="H27:I27"/>
    <mergeCell ref="A32:C32"/>
    <mergeCell ref="D32:G32"/>
    <mergeCell ref="H32:I32"/>
    <mergeCell ref="A30:C30"/>
    <mergeCell ref="D30:G30"/>
    <mergeCell ref="H30:I30"/>
    <mergeCell ref="A31:C31"/>
    <mergeCell ref="D31:G31"/>
    <mergeCell ref="H31:I31"/>
    <mergeCell ref="A35:F35"/>
    <mergeCell ref="H35:I35"/>
    <mergeCell ref="A36:C36"/>
    <mergeCell ref="D36:G36"/>
    <mergeCell ref="H36:I36"/>
    <mergeCell ref="A37:C37"/>
    <mergeCell ref="D37:G37"/>
    <mergeCell ref="H37:I37"/>
    <mergeCell ref="A33:C33"/>
    <mergeCell ref="D33:G33"/>
    <mergeCell ref="H33:I33"/>
    <mergeCell ref="A34:C34"/>
    <mergeCell ref="D34:G34"/>
    <mergeCell ref="H34:I34"/>
    <mergeCell ref="A40:C40"/>
    <mergeCell ref="D40:G40"/>
    <mergeCell ref="H40:I40"/>
    <mergeCell ref="A41:C41"/>
    <mergeCell ref="D41:G41"/>
    <mergeCell ref="H41:I41"/>
    <mergeCell ref="A38:C38"/>
    <mergeCell ref="D38:G38"/>
    <mergeCell ref="H38:I38"/>
    <mergeCell ref="A39:F39"/>
    <mergeCell ref="H39:I39"/>
    <mergeCell ref="A44:C44"/>
    <mergeCell ref="D44:G44"/>
    <mergeCell ref="H44:I44"/>
    <mergeCell ref="A45:C45"/>
    <mergeCell ref="D45:G45"/>
    <mergeCell ref="H45:I45"/>
    <mergeCell ref="A42:C42"/>
    <mergeCell ref="D42:G42"/>
    <mergeCell ref="H42:I42"/>
    <mergeCell ref="A43:C43"/>
    <mergeCell ref="D43:G43"/>
    <mergeCell ref="H43:I43"/>
    <mergeCell ref="A48:F48"/>
    <mergeCell ref="H48:I48"/>
    <mergeCell ref="A49:C49"/>
    <mergeCell ref="D49:G49"/>
    <mergeCell ref="H49:I49"/>
    <mergeCell ref="A50:C50"/>
    <mergeCell ref="D50:G50"/>
    <mergeCell ref="H50:I50"/>
    <mergeCell ref="A46:F46"/>
    <mergeCell ref="H46:I46"/>
    <mergeCell ref="A47:C47"/>
    <mergeCell ref="D47:G47"/>
    <mergeCell ref="H47:I47"/>
    <mergeCell ref="A53:F53"/>
    <mergeCell ref="H53:I53"/>
    <mergeCell ref="A54:F54"/>
    <mergeCell ref="H54:I54"/>
    <mergeCell ref="A51:F51"/>
    <mergeCell ref="H51:I51"/>
    <mergeCell ref="A52:F52"/>
    <mergeCell ref="H52:I52"/>
    <mergeCell ref="A56:C56"/>
    <mergeCell ref="D56:G56"/>
    <mergeCell ref="H56:I56"/>
    <mergeCell ref="A57:C57"/>
    <mergeCell ref="D57:G57"/>
    <mergeCell ref="H57:I57"/>
    <mergeCell ref="A55:F55"/>
    <mergeCell ref="H55:I55"/>
    <mergeCell ref="A58:C58"/>
    <mergeCell ref="D58:G58"/>
    <mergeCell ref="H58:I58"/>
    <mergeCell ref="A59:C59"/>
    <mergeCell ref="D59:G59"/>
    <mergeCell ref="H59:I59"/>
    <mergeCell ref="A61:C61"/>
    <mergeCell ref="D61:G61"/>
    <mergeCell ref="H61:I61"/>
    <mergeCell ref="A60:F60"/>
    <mergeCell ref="H60:I60"/>
    <mergeCell ref="A63:F63"/>
    <mergeCell ref="H63:I63"/>
    <mergeCell ref="A64:C64"/>
    <mergeCell ref="D64:G64"/>
    <mergeCell ref="H64:I64"/>
    <mergeCell ref="A62:C62"/>
    <mergeCell ref="D62:G62"/>
    <mergeCell ref="H62:I62"/>
    <mergeCell ref="A67:F67"/>
    <mergeCell ref="H67:I67"/>
    <mergeCell ref="A65:F65"/>
    <mergeCell ref="H65:I65"/>
    <mergeCell ref="A66:C66"/>
    <mergeCell ref="D66:G66"/>
    <mergeCell ref="H66:I66"/>
    <mergeCell ref="A69:C69"/>
    <mergeCell ref="D69:G69"/>
    <mergeCell ref="H69:I69"/>
    <mergeCell ref="A68:F68"/>
    <mergeCell ref="H68:I68"/>
    <mergeCell ref="A75:C75"/>
    <mergeCell ref="D75:G75"/>
    <mergeCell ref="H75:I75"/>
    <mergeCell ref="A76:C76"/>
    <mergeCell ref="D76:G76"/>
    <mergeCell ref="H76:I76"/>
    <mergeCell ref="A70:C70"/>
    <mergeCell ref="D70:G70"/>
    <mergeCell ref="H70:I70"/>
    <mergeCell ref="A73:C73"/>
    <mergeCell ref="D73:G73"/>
    <mergeCell ref="H73:I73"/>
    <mergeCell ref="A74:C74"/>
    <mergeCell ref="D74:G74"/>
    <mergeCell ref="H74:I74"/>
    <mergeCell ref="A71:C71"/>
    <mergeCell ref="D71:G71"/>
    <mergeCell ref="H71:I71"/>
    <mergeCell ref="A72:F72"/>
    <mergeCell ref="H72:I72"/>
    <mergeCell ref="A79:F79"/>
    <mergeCell ref="H79:I79"/>
    <mergeCell ref="A84:F84"/>
    <mergeCell ref="H84:I84"/>
    <mergeCell ref="A82:F82"/>
    <mergeCell ref="H82:I82"/>
    <mergeCell ref="A83:F83"/>
    <mergeCell ref="H83:I83"/>
    <mergeCell ref="A77:C77"/>
    <mergeCell ref="D77:G77"/>
    <mergeCell ref="H77:I77"/>
    <mergeCell ref="A78:C78"/>
    <mergeCell ref="D78:G78"/>
    <mergeCell ref="H78:I78"/>
    <mergeCell ref="D87:E87"/>
    <mergeCell ref="A89:B89"/>
    <mergeCell ref="A85:F85"/>
    <mergeCell ref="H85:I85"/>
    <mergeCell ref="A86:C86"/>
    <mergeCell ref="D86:I86"/>
    <mergeCell ref="A80:F80"/>
    <mergeCell ref="H80:I80"/>
    <mergeCell ref="A81:F81"/>
    <mergeCell ref="H81:I81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7">
      <selection activeCell="H33" sqref="H33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">
      <c r="A7" s="68" t="s">
        <v>113</v>
      </c>
      <c r="B7" s="68"/>
      <c r="C7" s="68"/>
      <c r="D7" s="68"/>
      <c r="E7" s="68"/>
      <c r="F7" s="68" t="s">
        <v>114</v>
      </c>
      <c r="G7" s="68"/>
      <c r="H7" s="68"/>
      <c r="I7" s="73" t="s">
        <v>115</v>
      </c>
      <c r="J7" s="73"/>
      <c r="K7" s="73"/>
    </row>
    <row r="8" spans="1:11" ht="15">
      <c r="A8" s="4" t="s">
        <v>7</v>
      </c>
      <c r="B8" s="68"/>
      <c r="C8" s="68"/>
      <c r="D8" s="68"/>
      <c r="E8" s="68" t="s">
        <v>8</v>
      </c>
      <c r="F8" s="68"/>
      <c r="G8" s="68"/>
      <c r="H8" s="72">
        <v>372374.09</v>
      </c>
      <c r="I8" s="72"/>
      <c r="J8" s="68" t="s">
        <v>9</v>
      </c>
      <c r="K8" s="68"/>
    </row>
    <row r="9" spans="1:11" ht="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5">
      <c r="A10" s="83" t="s">
        <v>10</v>
      </c>
      <c r="B10" s="83"/>
      <c r="C10" s="83"/>
      <c r="D10" s="83"/>
      <c r="E10" s="83"/>
      <c r="F10" s="84" t="s">
        <v>11</v>
      </c>
      <c r="G10" s="84"/>
      <c r="H10" s="84" t="s">
        <v>12</v>
      </c>
      <c r="I10" s="84"/>
      <c r="J10" s="84" t="s">
        <v>13</v>
      </c>
      <c r="K10" s="84"/>
    </row>
    <row r="11" spans="1:11" ht="15">
      <c r="A11" s="83" t="s">
        <v>14</v>
      </c>
      <c r="B11" s="83"/>
      <c r="C11" s="83"/>
      <c r="D11" s="83"/>
      <c r="E11" s="83"/>
      <c r="F11" s="78">
        <v>367535.89</v>
      </c>
      <c r="G11" s="78"/>
      <c r="H11" s="78">
        <v>340071.62</v>
      </c>
      <c r="I11" s="78"/>
      <c r="J11" s="78">
        <v>27464.27</v>
      </c>
      <c r="K11" s="78"/>
    </row>
    <row r="12" spans="1:11" ht="15">
      <c r="A12" s="83" t="s">
        <v>15</v>
      </c>
      <c r="B12" s="83"/>
      <c r="C12" s="83"/>
      <c r="D12" s="83"/>
      <c r="E12" s="83"/>
      <c r="F12" s="78">
        <v>367535.89</v>
      </c>
      <c r="G12" s="78"/>
      <c r="H12" s="78">
        <v>340071.62</v>
      </c>
      <c r="I12" s="78"/>
      <c r="J12" s="78">
        <v>27464.27</v>
      </c>
      <c r="K12" s="78"/>
    </row>
    <row r="13" spans="1:11" ht="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5">
      <c r="A14" s="84" t="s">
        <v>20</v>
      </c>
      <c r="B14" s="84"/>
      <c r="C14" s="84"/>
      <c r="D14" s="84" t="s">
        <v>21</v>
      </c>
      <c r="E14" s="84"/>
      <c r="F14" s="84"/>
      <c r="G14" s="84"/>
      <c r="H14" s="70" t="s">
        <v>22</v>
      </c>
      <c r="I14" s="70" t="s">
        <v>23</v>
      </c>
      <c r="J14" s="84" t="s">
        <v>24</v>
      </c>
      <c r="K14" s="84"/>
    </row>
    <row r="15" spans="1:11" ht="15">
      <c r="A15" s="79" t="s">
        <v>116</v>
      </c>
      <c r="B15" s="79"/>
      <c r="C15" s="79"/>
      <c r="D15" s="79"/>
      <c r="E15" s="79"/>
      <c r="F15" s="79"/>
      <c r="G15" s="5"/>
      <c r="H15" s="70"/>
      <c r="I15" s="6"/>
      <c r="J15" s="82">
        <v>244248</v>
      </c>
      <c r="K15" s="82"/>
    </row>
    <row r="16" spans="1:11" ht="15">
      <c r="A16" s="74" t="s">
        <v>117</v>
      </c>
      <c r="B16" s="74"/>
      <c r="C16" s="74"/>
      <c r="D16" s="74"/>
      <c r="E16" s="74"/>
      <c r="F16" s="74"/>
      <c r="G16" s="5"/>
      <c r="H16" s="70"/>
      <c r="I16" s="6"/>
      <c r="J16" s="82">
        <v>244248</v>
      </c>
      <c r="K16" s="82"/>
    </row>
    <row r="17" spans="1:11" ht="15">
      <c r="A17" s="76" t="s">
        <v>81</v>
      </c>
      <c r="B17" s="76"/>
      <c r="C17" s="76"/>
      <c r="D17" s="124">
        <v>244248</v>
      </c>
      <c r="E17" s="124"/>
      <c r="F17" s="124"/>
      <c r="G17" s="124"/>
      <c r="H17" s="124"/>
      <c r="I17" s="124"/>
      <c r="J17" s="124"/>
      <c r="K17" s="124"/>
    </row>
    <row r="18" spans="1:11" ht="15">
      <c r="A18" s="68" t="s">
        <v>16</v>
      </c>
      <c r="B18" s="68"/>
      <c r="C18" s="68"/>
      <c r="D18" s="125">
        <v>468197.71</v>
      </c>
      <c r="E18" s="125"/>
      <c r="F18" s="71" t="s">
        <v>9</v>
      </c>
      <c r="G18" s="68"/>
      <c r="H18" s="68"/>
      <c r="I18" s="68"/>
      <c r="J18" s="68"/>
      <c r="K18" s="68"/>
    </row>
    <row r="19" spans="1:11" ht="1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5">
      <c r="A20" s="4" t="s">
        <v>17</v>
      </c>
      <c r="B20" s="68"/>
      <c r="C20" s="68"/>
      <c r="D20" s="68"/>
      <c r="E20" s="68" t="s">
        <v>8</v>
      </c>
      <c r="F20" s="68"/>
      <c r="G20" s="68"/>
      <c r="H20" s="72">
        <v>246333.29</v>
      </c>
      <c r="I20" s="72"/>
      <c r="J20" s="68" t="s">
        <v>9</v>
      </c>
      <c r="K20" s="68"/>
    </row>
    <row r="21" spans="1:11" ht="1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5">
      <c r="A22" s="83" t="s">
        <v>10</v>
      </c>
      <c r="B22" s="83"/>
      <c r="C22" s="83"/>
      <c r="D22" s="83"/>
      <c r="E22" s="83"/>
      <c r="F22" s="84" t="s">
        <v>11</v>
      </c>
      <c r="G22" s="84"/>
      <c r="H22" s="84" t="s">
        <v>12</v>
      </c>
      <c r="I22" s="84"/>
      <c r="J22" s="84" t="s">
        <v>13</v>
      </c>
      <c r="K22" s="84"/>
    </row>
    <row r="23" spans="1:11" ht="15">
      <c r="A23" s="83" t="s">
        <v>18</v>
      </c>
      <c r="B23" s="83"/>
      <c r="C23" s="83"/>
      <c r="D23" s="83"/>
      <c r="E23" s="83"/>
      <c r="F23" s="75">
        <v>124243.1</v>
      </c>
      <c r="G23" s="75"/>
      <c r="H23" s="75">
        <v>122305.3</v>
      </c>
      <c r="I23" s="75"/>
      <c r="J23" s="75">
        <v>1937.8</v>
      </c>
      <c r="K23" s="75"/>
    </row>
    <row r="24" spans="1:11" ht="15">
      <c r="A24" s="83" t="s">
        <v>15</v>
      </c>
      <c r="B24" s="83"/>
      <c r="C24" s="83"/>
      <c r="D24" s="83"/>
      <c r="E24" s="83"/>
      <c r="F24" s="75">
        <v>124243.1</v>
      </c>
      <c r="G24" s="75"/>
      <c r="H24" s="75">
        <v>122305.3</v>
      </c>
      <c r="I24" s="75"/>
      <c r="J24" s="75">
        <v>1937.8</v>
      </c>
      <c r="K24" s="75"/>
    </row>
    <row r="25" spans="1:11" ht="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15">
      <c r="A26" s="84" t="s">
        <v>20</v>
      </c>
      <c r="B26" s="84"/>
      <c r="C26" s="84"/>
      <c r="D26" s="84" t="s">
        <v>21</v>
      </c>
      <c r="E26" s="84"/>
      <c r="F26" s="84"/>
      <c r="G26" s="84"/>
      <c r="H26" s="70" t="s">
        <v>22</v>
      </c>
      <c r="I26" s="70" t="s">
        <v>23</v>
      </c>
      <c r="J26" s="84" t="s">
        <v>24</v>
      </c>
      <c r="K26" s="84"/>
    </row>
    <row r="27" spans="1:11" ht="15">
      <c r="A27" s="79" t="s">
        <v>87</v>
      </c>
      <c r="B27" s="79"/>
      <c r="C27" s="79"/>
      <c r="D27" s="79"/>
      <c r="E27" s="79"/>
      <c r="F27" s="79"/>
      <c r="G27" s="5"/>
      <c r="H27" s="70"/>
      <c r="I27" s="6"/>
      <c r="J27" s="82">
        <v>277039</v>
      </c>
      <c r="K27" s="82"/>
    </row>
    <row r="28" spans="1:11" ht="15">
      <c r="A28" s="79" t="s">
        <v>117</v>
      </c>
      <c r="B28" s="79"/>
      <c r="C28" s="79"/>
      <c r="D28" s="79"/>
      <c r="E28" s="79"/>
      <c r="F28" s="79"/>
      <c r="G28" s="5"/>
      <c r="H28" s="70"/>
      <c r="I28" s="6"/>
      <c r="J28" s="82">
        <v>125364</v>
      </c>
      <c r="K28" s="82"/>
    </row>
    <row r="29" spans="1:11" ht="15">
      <c r="A29" s="80"/>
      <c r="B29" s="80"/>
      <c r="C29" s="80"/>
      <c r="D29" s="81" t="s">
        <v>117</v>
      </c>
      <c r="E29" s="81"/>
      <c r="F29" s="81"/>
      <c r="G29" s="81"/>
      <c r="H29" s="70"/>
      <c r="I29" s="69">
        <v>1</v>
      </c>
      <c r="J29" s="82">
        <v>125364</v>
      </c>
      <c r="K29" s="82"/>
    </row>
    <row r="30" spans="1:11" ht="15">
      <c r="A30" s="79" t="s">
        <v>118</v>
      </c>
      <c r="B30" s="79"/>
      <c r="C30" s="79"/>
      <c r="D30" s="79"/>
      <c r="E30" s="79"/>
      <c r="F30" s="79"/>
      <c r="G30" s="5"/>
      <c r="H30" s="70"/>
      <c r="I30" s="6"/>
      <c r="J30" s="82">
        <v>151675</v>
      </c>
      <c r="K30" s="82"/>
    </row>
    <row r="31" spans="1:11" ht="24.75" customHeight="1">
      <c r="A31" s="80"/>
      <c r="B31" s="80"/>
      <c r="C31" s="80"/>
      <c r="D31" s="81" t="s">
        <v>118</v>
      </c>
      <c r="E31" s="81"/>
      <c r="F31" s="81"/>
      <c r="G31" s="81"/>
      <c r="H31" s="70"/>
      <c r="I31" s="69">
        <v>1</v>
      </c>
      <c r="J31" s="82">
        <v>151675</v>
      </c>
      <c r="K31" s="82"/>
    </row>
    <row r="32" spans="1:11" ht="15">
      <c r="A32" s="76" t="s">
        <v>81</v>
      </c>
      <c r="B32" s="76"/>
      <c r="C32" s="76"/>
      <c r="D32" s="124">
        <v>277039</v>
      </c>
      <c r="E32" s="124"/>
      <c r="F32" s="124"/>
      <c r="G32" s="124"/>
      <c r="H32" s="124"/>
      <c r="I32" s="124"/>
      <c r="J32" s="124"/>
      <c r="K32" s="124"/>
    </row>
    <row r="33" spans="1:11" ht="15">
      <c r="A33" s="68" t="s">
        <v>16</v>
      </c>
      <c r="B33" s="68"/>
      <c r="C33" s="68"/>
      <c r="D33" s="72">
        <v>91599.59</v>
      </c>
      <c r="E33" s="72"/>
      <c r="F33" s="68" t="s">
        <v>9</v>
      </c>
      <c r="G33" s="68"/>
      <c r="H33" s="68"/>
      <c r="I33" s="68"/>
      <c r="J33" s="68"/>
      <c r="K33" s="68"/>
    </row>
    <row r="34" spans="1:11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5">
      <c r="A35" s="4" t="s">
        <v>19</v>
      </c>
      <c r="B35" s="68"/>
      <c r="C35" s="68"/>
      <c r="D35" s="68"/>
      <c r="E35" s="68"/>
      <c r="F35" s="68"/>
      <c r="G35" s="68"/>
      <c r="H35" s="72"/>
      <c r="I35" s="72"/>
      <c r="J35" s="68"/>
      <c r="K35" s="68"/>
    </row>
    <row r="36" spans="1:11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5">
      <c r="A37" s="83" t="s">
        <v>10</v>
      </c>
      <c r="B37" s="83"/>
      <c r="C37" s="83"/>
      <c r="D37" s="83"/>
      <c r="E37" s="83"/>
      <c r="F37" s="84" t="s">
        <v>11</v>
      </c>
      <c r="G37" s="84"/>
      <c r="H37" s="84" t="s">
        <v>12</v>
      </c>
      <c r="I37" s="84"/>
      <c r="J37" s="84" t="s">
        <v>13</v>
      </c>
      <c r="K37" s="84"/>
    </row>
    <row r="38" spans="1:11" ht="15">
      <c r="A38" s="83" t="s">
        <v>18</v>
      </c>
      <c r="B38" s="83"/>
      <c r="C38" s="83"/>
      <c r="D38" s="83"/>
      <c r="E38" s="83"/>
      <c r="F38" s="78">
        <v>662635.68</v>
      </c>
      <c r="G38" s="78"/>
      <c r="H38" s="78">
        <v>651581.42</v>
      </c>
      <c r="I38" s="78"/>
      <c r="J38" s="78">
        <v>11054.26</v>
      </c>
      <c r="K38" s="78"/>
    </row>
    <row r="39" spans="1:11" ht="15">
      <c r="A39" s="83" t="s">
        <v>15</v>
      </c>
      <c r="B39" s="83"/>
      <c r="C39" s="83"/>
      <c r="D39" s="83"/>
      <c r="E39" s="83"/>
      <c r="F39" s="78">
        <v>662635.68</v>
      </c>
      <c r="G39" s="78"/>
      <c r="H39" s="78">
        <v>651581.42</v>
      </c>
      <c r="I39" s="78"/>
      <c r="J39" s="78">
        <v>11054.26</v>
      </c>
      <c r="K39" s="78"/>
    </row>
    <row r="40" spans="1:11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0" ht="32.25">
      <c r="A41" s="84" t="s">
        <v>20</v>
      </c>
      <c r="B41" s="84"/>
      <c r="C41" s="84"/>
      <c r="D41" s="84" t="s">
        <v>21</v>
      </c>
      <c r="E41" s="84"/>
      <c r="F41" s="84"/>
      <c r="G41" s="84"/>
      <c r="H41" s="84" t="s">
        <v>24</v>
      </c>
      <c r="I41" s="84"/>
      <c r="J41" s="61" t="s">
        <v>238</v>
      </c>
    </row>
    <row r="42" spans="1:10" ht="15">
      <c r="A42" s="79" t="s">
        <v>25</v>
      </c>
      <c r="B42" s="79"/>
      <c r="C42" s="79"/>
      <c r="D42" s="79"/>
      <c r="E42" s="79"/>
      <c r="F42" s="79"/>
      <c r="G42" s="5"/>
      <c r="H42" s="78">
        <v>264039.35</v>
      </c>
      <c r="I42" s="78"/>
      <c r="J42" s="63">
        <f>H42/12/3777</f>
        <v>5.825596814049951</v>
      </c>
    </row>
    <row r="43" spans="1:10" ht="15">
      <c r="A43" s="79" t="s">
        <v>26</v>
      </c>
      <c r="B43" s="79"/>
      <c r="C43" s="79"/>
      <c r="D43" s="79"/>
      <c r="E43" s="79"/>
      <c r="F43" s="79"/>
      <c r="G43" s="5"/>
      <c r="H43" s="78">
        <v>51275.28</v>
      </c>
      <c r="I43" s="78"/>
      <c r="J43" s="63">
        <f aca="true" t="shared" si="0" ref="J43:J103">H43/12/3777</f>
        <v>1.1313052687317977</v>
      </c>
    </row>
    <row r="44" spans="1:10" ht="24.75" customHeight="1">
      <c r="A44" s="80"/>
      <c r="B44" s="80"/>
      <c r="C44" s="80"/>
      <c r="D44" s="81" t="s">
        <v>27</v>
      </c>
      <c r="E44" s="81"/>
      <c r="F44" s="81"/>
      <c r="G44" s="81"/>
      <c r="H44" s="75">
        <v>32227.4</v>
      </c>
      <c r="I44" s="75"/>
      <c r="J44" s="63">
        <f t="shared" si="0"/>
        <v>0.7110449210131498</v>
      </c>
    </row>
    <row r="45" spans="1:10" ht="15">
      <c r="A45" s="80"/>
      <c r="B45" s="80"/>
      <c r="C45" s="80"/>
      <c r="D45" s="81" t="s">
        <v>30</v>
      </c>
      <c r="E45" s="81"/>
      <c r="F45" s="81"/>
      <c r="G45" s="81"/>
      <c r="H45" s="78">
        <v>19047.88</v>
      </c>
      <c r="I45" s="78"/>
      <c r="J45" s="63">
        <f t="shared" si="0"/>
        <v>0.420260347718648</v>
      </c>
    </row>
    <row r="46" spans="1:10" ht="15">
      <c r="A46" s="79" t="s">
        <v>31</v>
      </c>
      <c r="B46" s="79"/>
      <c r="C46" s="79"/>
      <c r="D46" s="79"/>
      <c r="E46" s="79"/>
      <c r="F46" s="79"/>
      <c r="G46" s="5"/>
      <c r="H46" s="78">
        <v>7226.28</v>
      </c>
      <c r="I46" s="78"/>
      <c r="J46" s="63">
        <f t="shared" si="0"/>
        <v>0.15943606036536934</v>
      </c>
    </row>
    <row r="47" spans="1:11" ht="24.75" customHeight="1">
      <c r="A47" s="80"/>
      <c r="B47" s="80"/>
      <c r="C47" s="80"/>
      <c r="D47" s="81" t="s">
        <v>32</v>
      </c>
      <c r="E47" s="81"/>
      <c r="F47" s="81"/>
      <c r="G47" s="81"/>
      <c r="H47" s="75">
        <v>467.46</v>
      </c>
      <c r="I47" s="75"/>
      <c r="J47" s="63">
        <f t="shared" si="0"/>
        <v>0.010313741064336775</v>
      </c>
      <c r="K47" s="62"/>
    </row>
    <row r="48" spans="1:10" ht="24.75" customHeight="1">
      <c r="A48" s="80"/>
      <c r="B48" s="80"/>
      <c r="C48" s="80"/>
      <c r="D48" s="81" t="s">
        <v>33</v>
      </c>
      <c r="E48" s="81"/>
      <c r="F48" s="81"/>
      <c r="G48" s="81"/>
      <c r="H48" s="78">
        <v>1896.96</v>
      </c>
      <c r="I48" s="78"/>
      <c r="J48" s="63">
        <f t="shared" si="0"/>
        <v>0.04185332274291766</v>
      </c>
    </row>
    <row r="49" spans="1:10" ht="15">
      <c r="A49" s="80"/>
      <c r="B49" s="80"/>
      <c r="C49" s="80"/>
      <c r="D49" s="81" t="s">
        <v>34</v>
      </c>
      <c r="E49" s="81"/>
      <c r="F49" s="81"/>
      <c r="G49" s="81"/>
      <c r="H49" s="78">
        <v>4861.86</v>
      </c>
      <c r="I49" s="78"/>
      <c r="J49" s="63">
        <f t="shared" si="0"/>
        <v>0.10726899655811489</v>
      </c>
    </row>
    <row r="50" spans="1:10" ht="15">
      <c r="A50" s="79" t="s">
        <v>35</v>
      </c>
      <c r="B50" s="79"/>
      <c r="C50" s="79"/>
      <c r="D50" s="79"/>
      <c r="E50" s="79"/>
      <c r="F50" s="79"/>
      <c r="G50" s="5"/>
      <c r="H50" s="78">
        <v>52672.56</v>
      </c>
      <c r="I50" s="78"/>
      <c r="J50" s="63">
        <f t="shared" si="0"/>
        <v>1.1621339687582737</v>
      </c>
    </row>
    <row r="51" spans="1:10" ht="24.75" customHeight="1">
      <c r="A51" s="80"/>
      <c r="B51" s="80"/>
      <c r="C51" s="80"/>
      <c r="D51" s="81" t="s">
        <v>36</v>
      </c>
      <c r="E51" s="81"/>
      <c r="F51" s="81"/>
      <c r="G51" s="81"/>
      <c r="H51" s="78">
        <v>12011.02</v>
      </c>
      <c r="I51" s="78"/>
      <c r="J51" s="63">
        <f t="shared" si="0"/>
        <v>0.265003530138558</v>
      </c>
    </row>
    <row r="52" spans="1:10" ht="24.75" customHeight="1">
      <c r="A52" s="80"/>
      <c r="B52" s="80"/>
      <c r="C52" s="80"/>
      <c r="D52" s="81" t="s">
        <v>37</v>
      </c>
      <c r="E52" s="81"/>
      <c r="F52" s="81"/>
      <c r="G52" s="81"/>
      <c r="H52" s="78">
        <v>2336.54</v>
      </c>
      <c r="I52" s="78"/>
      <c r="J52" s="63">
        <f t="shared" si="0"/>
        <v>0.05155193716353367</v>
      </c>
    </row>
    <row r="53" spans="1:10" ht="24.75" customHeight="1">
      <c r="A53" s="80"/>
      <c r="B53" s="80"/>
      <c r="C53" s="80"/>
      <c r="D53" s="81" t="s">
        <v>38</v>
      </c>
      <c r="E53" s="81"/>
      <c r="F53" s="81"/>
      <c r="G53" s="81"/>
      <c r="H53" s="78">
        <v>4986.59</v>
      </c>
      <c r="I53" s="78"/>
      <c r="J53" s="63">
        <f t="shared" si="0"/>
        <v>0.11002096019768776</v>
      </c>
    </row>
    <row r="54" spans="1:10" ht="24.75" customHeight="1">
      <c r="A54" s="80"/>
      <c r="B54" s="80"/>
      <c r="C54" s="80"/>
      <c r="D54" s="81" t="s">
        <v>119</v>
      </c>
      <c r="E54" s="81"/>
      <c r="F54" s="81"/>
      <c r="G54" s="81"/>
      <c r="H54" s="78">
        <v>1006.48</v>
      </c>
      <c r="I54" s="78"/>
      <c r="J54" s="63">
        <f t="shared" si="0"/>
        <v>0.0222063365987115</v>
      </c>
    </row>
    <row r="55" spans="1:11" ht="15">
      <c r="A55" s="80"/>
      <c r="B55" s="80"/>
      <c r="C55" s="80"/>
      <c r="D55" s="81" t="s">
        <v>39</v>
      </c>
      <c r="E55" s="81"/>
      <c r="F55" s="81"/>
      <c r="G55" s="81"/>
      <c r="H55" s="78">
        <v>1875.44</v>
      </c>
      <c r="I55" s="78"/>
      <c r="J55" s="63">
        <f t="shared" si="0"/>
        <v>0.04137851910687494</v>
      </c>
      <c r="K55" s="62"/>
    </row>
    <row r="56" spans="1:10" ht="24.75" customHeight="1">
      <c r="A56" s="80"/>
      <c r="B56" s="80"/>
      <c r="C56" s="80"/>
      <c r="D56" s="81" t="s">
        <v>249</v>
      </c>
      <c r="E56" s="81"/>
      <c r="F56" s="81"/>
      <c r="G56" s="81"/>
      <c r="H56" s="78">
        <v>8056.94</v>
      </c>
      <c r="I56" s="78"/>
      <c r="J56" s="63">
        <f t="shared" si="0"/>
        <v>0.17776321595622627</v>
      </c>
    </row>
    <row r="57" spans="1:11" ht="24.75" customHeight="1">
      <c r="A57" s="80"/>
      <c r="B57" s="80"/>
      <c r="C57" s="80"/>
      <c r="D57" s="81" t="s">
        <v>41</v>
      </c>
      <c r="E57" s="81"/>
      <c r="F57" s="81"/>
      <c r="G57" s="81"/>
      <c r="H57" s="82">
        <v>22399.55</v>
      </c>
      <c r="I57" s="82"/>
      <c r="J57" s="63">
        <f t="shared" si="0"/>
        <v>0.49420946959668166</v>
      </c>
      <c r="K57" s="62"/>
    </row>
    <row r="58" spans="1:10" ht="15">
      <c r="A58" s="79" t="s">
        <v>42</v>
      </c>
      <c r="B58" s="79"/>
      <c r="C58" s="79"/>
      <c r="D58" s="79"/>
      <c r="E58" s="79"/>
      <c r="F58" s="79"/>
      <c r="G58" s="5"/>
      <c r="H58" s="78">
        <v>152865.23</v>
      </c>
      <c r="I58" s="78"/>
      <c r="J58" s="63">
        <f t="shared" si="0"/>
        <v>3.3727215161945105</v>
      </c>
    </row>
    <row r="59" spans="1:10" ht="15">
      <c r="A59" s="80"/>
      <c r="B59" s="80"/>
      <c r="C59" s="80"/>
      <c r="D59" s="81" t="s">
        <v>43</v>
      </c>
      <c r="E59" s="81"/>
      <c r="F59" s="81"/>
      <c r="G59" s="81"/>
      <c r="H59" s="78">
        <v>6582.02</v>
      </c>
      <c r="I59" s="78"/>
      <c r="J59" s="63">
        <f t="shared" si="0"/>
        <v>0.14522151619451062</v>
      </c>
    </row>
    <row r="60" spans="1:10" ht="15">
      <c r="A60" s="80"/>
      <c r="B60" s="80"/>
      <c r="C60" s="80"/>
      <c r="D60" s="81" t="s">
        <v>44</v>
      </c>
      <c r="E60" s="81"/>
      <c r="F60" s="81"/>
      <c r="G60" s="81"/>
      <c r="H60" s="78">
        <v>146283.21</v>
      </c>
      <c r="I60" s="78"/>
      <c r="J60" s="63">
        <f t="shared" si="0"/>
        <v>3.2275</v>
      </c>
    </row>
    <row r="61" spans="1:10" ht="15">
      <c r="A61" s="79" t="s">
        <v>45</v>
      </c>
      <c r="B61" s="79"/>
      <c r="C61" s="79"/>
      <c r="D61" s="79"/>
      <c r="E61" s="79"/>
      <c r="F61" s="79"/>
      <c r="G61" s="5"/>
      <c r="H61" s="78">
        <v>37007.45</v>
      </c>
      <c r="I61" s="78"/>
      <c r="J61" s="63">
        <f t="shared" si="0"/>
        <v>0.8165089135998588</v>
      </c>
    </row>
    <row r="62" spans="1:10" ht="15">
      <c r="A62" s="74" t="s">
        <v>46</v>
      </c>
      <c r="B62" s="74"/>
      <c r="C62" s="74"/>
      <c r="D62" s="74"/>
      <c r="E62" s="74"/>
      <c r="F62" s="74"/>
      <c r="G62" s="5"/>
      <c r="H62" s="78">
        <v>3384.03</v>
      </c>
      <c r="I62" s="78"/>
      <c r="J62" s="63">
        <f t="shared" si="0"/>
        <v>0.07466309240137675</v>
      </c>
    </row>
    <row r="63" spans="1:10" ht="15">
      <c r="A63" s="74" t="s">
        <v>47</v>
      </c>
      <c r="B63" s="74"/>
      <c r="C63" s="74"/>
      <c r="D63" s="74"/>
      <c r="E63" s="74"/>
      <c r="F63" s="74"/>
      <c r="G63" s="5"/>
      <c r="H63" s="78">
        <v>1903.42</v>
      </c>
      <c r="I63" s="78"/>
      <c r="J63" s="63">
        <f t="shared" si="0"/>
        <v>0.041995852087194425</v>
      </c>
    </row>
    <row r="64" spans="1:10" ht="15">
      <c r="A64" s="74" t="s">
        <v>120</v>
      </c>
      <c r="B64" s="74"/>
      <c r="C64" s="74"/>
      <c r="D64" s="74"/>
      <c r="E64" s="74"/>
      <c r="F64" s="74"/>
      <c r="G64" s="5"/>
      <c r="H64" s="82">
        <v>31720</v>
      </c>
      <c r="I64" s="82"/>
      <c r="J64" s="63">
        <f t="shared" si="0"/>
        <v>0.6998499691112876</v>
      </c>
    </row>
    <row r="65" spans="1:10" ht="15">
      <c r="A65" s="79" t="s">
        <v>49</v>
      </c>
      <c r="B65" s="79"/>
      <c r="C65" s="79"/>
      <c r="D65" s="79"/>
      <c r="E65" s="79"/>
      <c r="F65" s="79"/>
      <c r="G65" s="5"/>
      <c r="H65" s="78">
        <v>63325.43</v>
      </c>
      <c r="I65" s="78"/>
      <c r="J65" s="63">
        <f t="shared" si="0"/>
        <v>1.3971721383814315</v>
      </c>
    </row>
    <row r="66" spans="1:10" ht="24.75" customHeight="1">
      <c r="A66" s="74" t="s">
        <v>50</v>
      </c>
      <c r="B66" s="74"/>
      <c r="C66" s="74"/>
      <c r="D66" s="74"/>
      <c r="E66" s="74"/>
      <c r="F66" s="74"/>
      <c r="G66" s="5"/>
      <c r="H66" s="78">
        <v>63325.43</v>
      </c>
      <c r="I66" s="78"/>
      <c r="J66" s="63">
        <f t="shared" si="0"/>
        <v>1.3971721383814315</v>
      </c>
    </row>
    <row r="67" spans="1:10" ht="15">
      <c r="A67" s="79" t="s">
        <v>51</v>
      </c>
      <c r="B67" s="79"/>
      <c r="C67" s="79"/>
      <c r="D67" s="79"/>
      <c r="E67" s="79"/>
      <c r="F67" s="79"/>
      <c r="G67" s="5"/>
      <c r="H67" s="78">
        <v>11848.42</v>
      </c>
      <c r="I67" s="78"/>
      <c r="J67" s="63">
        <f t="shared" si="0"/>
        <v>0.261416026829053</v>
      </c>
    </row>
    <row r="68" spans="1:10" ht="15">
      <c r="A68" s="80"/>
      <c r="B68" s="80"/>
      <c r="C68" s="80"/>
      <c r="D68" s="81" t="s">
        <v>121</v>
      </c>
      <c r="E68" s="81"/>
      <c r="F68" s="81"/>
      <c r="G68" s="81"/>
      <c r="H68" s="75">
        <v>282.6</v>
      </c>
      <c r="I68" s="75"/>
      <c r="J68" s="63">
        <f t="shared" si="0"/>
        <v>0.006235107227958697</v>
      </c>
    </row>
    <row r="69" spans="1:10" ht="15">
      <c r="A69" s="80"/>
      <c r="B69" s="80"/>
      <c r="C69" s="80"/>
      <c r="D69" s="81" t="s">
        <v>52</v>
      </c>
      <c r="E69" s="81"/>
      <c r="F69" s="81"/>
      <c r="G69" s="81"/>
      <c r="H69" s="78">
        <v>2693.15</v>
      </c>
      <c r="I69" s="78"/>
      <c r="J69" s="63">
        <f t="shared" si="0"/>
        <v>0.059419954108198746</v>
      </c>
    </row>
    <row r="70" spans="1:10" ht="15">
      <c r="A70" s="80"/>
      <c r="B70" s="80"/>
      <c r="C70" s="80"/>
      <c r="D70" s="81" t="s">
        <v>122</v>
      </c>
      <c r="E70" s="81"/>
      <c r="F70" s="81"/>
      <c r="G70" s="81"/>
      <c r="H70" s="75">
        <v>525.8</v>
      </c>
      <c r="I70" s="75"/>
      <c r="J70" s="63">
        <f t="shared" si="0"/>
        <v>0.011600917836025062</v>
      </c>
    </row>
    <row r="71" spans="1:10" ht="24.75" customHeight="1">
      <c r="A71" s="80"/>
      <c r="B71" s="80"/>
      <c r="C71" s="80"/>
      <c r="D71" s="81" t="s">
        <v>56</v>
      </c>
      <c r="E71" s="81"/>
      <c r="F71" s="81"/>
      <c r="G71" s="81"/>
      <c r="H71" s="82">
        <v>1034</v>
      </c>
      <c r="I71" s="82"/>
      <c r="J71" s="63">
        <f t="shared" si="0"/>
        <v>0.022813520430676904</v>
      </c>
    </row>
    <row r="72" spans="1:10" ht="15">
      <c r="A72" s="80"/>
      <c r="B72" s="80"/>
      <c r="C72" s="80"/>
      <c r="D72" s="81" t="s">
        <v>108</v>
      </c>
      <c r="E72" s="81"/>
      <c r="F72" s="81"/>
      <c r="G72" s="81"/>
      <c r="H72" s="82">
        <v>392</v>
      </c>
      <c r="I72" s="82"/>
      <c r="J72" s="63">
        <f t="shared" si="0"/>
        <v>0.008648839466949077</v>
      </c>
    </row>
    <row r="73" spans="1:11" ht="24.75" customHeight="1">
      <c r="A73" s="80"/>
      <c r="B73" s="80"/>
      <c r="C73" s="80"/>
      <c r="D73" s="81" t="s">
        <v>58</v>
      </c>
      <c r="E73" s="81"/>
      <c r="F73" s="81"/>
      <c r="G73" s="81"/>
      <c r="H73" s="78">
        <v>6920.87</v>
      </c>
      <c r="I73" s="78"/>
      <c r="J73" s="63">
        <f t="shared" si="0"/>
        <v>0.15269768775924453</v>
      </c>
      <c r="K73" s="62"/>
    </row>
    <row r="74" spans="1:10" ht="15">
      <c r="A74" s="79" t="s">
        <v>59</v>
      </c>
      <c r="B74" s="79"/>
      <c r="C74" s="79"/>
      <c r="D74" s="79"/>
      <c r="E74" s="79"/>
      <c r="F74" s="79"/>
      <c r="G74" s="5"/>
      <c r="H74" s="82">
        <v>5720</v>
      </c>
      <c r="I74" s="82"/>
      <c r="J74" s="63">
        <f t="shared" si="0"/>
        <v>0.12620245344629777</v>
      </c>
    </row>
    <row r="75" spans="1:11" ht="24.75" customHeight="1">
      <c r="A75" s="80"/>
      <c r="B75" s="80"/>
      <c r="C75" s="80"/>
      <c r="D75" s="81" t="s">
        <v>61</v>
      </c>
      <c r="E75" s="81"/>
      <c r="F75" s="81"/>
      <c r="G75" s="81"/>
      <c r="H75" s="78">
        <v>3373.67</v>
      </c>
      <c r="I75" s="78"/>
      <c r="J75" s="63">
        <f t="shared" si="0"/>
        <v>0.07443451592975024</v>
      </c>
      <c r="K75" s="62"/>
    </row>
    <row r="76" spans="1:10" ht="15">
      <c r="A76" s="80"/>
      <c r="B76" s="80"/>
      <c r="C76" s="80"/>
      <c r="D76" s="81" t="s">
        <v>60</v>
      </c>
      <c r="E76" s="81"/>
      <c r="F76" s="81"/>
      <c r="G76" s="81"/>
      <c r="H76" s="82">
        <v>2346.33</v>
      </c>
      <c r="I76" s="82"/>
      <c r="J76" s="63">
        <f t="shared" si="0"/>
        <v>0.05176793751654753</v>
      </c>
    </row>
    <row r="77" spans="1:10" ht="15">
      <c r="A77" s="79" t="s">
        <v>123</v>
      </c>
      <c r="B77" s="79"/>
      <c r="C77" s="79"/>
      <c r="D77" s="79"/>
      <c r="E77" s="79"/>
      <c r="F77" s="79"/>
      <c r="G77" s="5"/>
      <c r="H77" s="82">
        <v>1596</v>
      </c>
      <c r="I77" s="82"/>
      <c r="J77" s="63">
        <f t="shared" si="0"/>
        <v>0.03521313211543553</v>
      </c>
    </row>
    <row r="78" spans="1:10" ht="15">
      <c r="A78" s="80"/>
      <c r="B78" s="80"/>
      <c r="C78" s="80"/>
      <c r="D78" s="81" t="s">
        <v>257</v>
      </c>
      <c r="E78" s="81"/>
      <c r="F78" s="81"/>
      <c r="G78" s="81"/>
      <c r="H78" s="82">
        <v>1596</v>
      </c>
      <c r="I78" s="82"/>
      <c r="J78" s="63">
        <f t="shared" si="0"/>
        <v>0.03521313211543553</v>
      </c>
    </row>
    <row r="79" spans="1:10" ht="24.75" customHeight="1">
      <c r="A79" s="79" t="s">
        <v>62</v>
      </c>
      <c r="B79" s="79"/>
      <c r="C79" s="79"/>
      <c r="D79" s="79"/>
      <c r="E79" s="79"/>
      <c r="F79" s="79"/>
      <c r="G79" s="5"/>
      <c r="H79" s="82">
        <v>33337</v>
      </c>
      <c r="I79" s="82"/>
      <c r="J79" s="63">
        <f t="shared" si="0"/>
        <v>0.7355264319124526</v>
      </c>
    </row>
    <row r="80" spans="1:10" ht="24.75" customHeight="1">
      <c r="A80" s="80"/>
      <c r="B80" s="80"/>
      <c r="C80" s="80"/>
      <c r="D80" s="81" t="s">
        <v>63</v>
      </c>
      <c r="E80" s="81"/>
      <c r="F80" s="81"/>
      <c r="G80" s="81"/>
      <c r="H80" s="82">
        <v>32700</v>
      </c>
      <c r="I80" s="82"/>
      <c r="J80" s="63">
        <f t="shared" si="0"/>
        <v>0.7214720677786604</v>
      </c>
    </row>
    <row r="81" spans="1:10" ht="15" customHeight="1">
      <c r="A81" s="80"/>
      <c r="B81" s="80"/>
      <c r="C81" s="80"/>
      <c r="D81" s="81" t="s">
        <v>125</v>
      </c>
      <c r="E81" s="81"/>
      <c r="F81" s="81"/>
      <c r="G81" s="81"/>
      <c r="H81" s="82">
        <v>637</v>
      </c>
      <c r="I81" s="82"/>
      <c r="J81" s="63">
        <f t="shared" si="0"/>
        <v>0.014054364133792251</v>
      </c>
    </row>
    <row r="82" spans="1:10" ht="24.75" customHeight="1">
      <c r="A82" s="79" t="s">
        <v>109</v>
      </c>
      <c r="B82" s="79"/>
      <c r="C82" s="79"/>
      <c r="D82" s="79"/>
      <c r="E82" s="79"/>
      <c r="F82" s="79"/>
      <c r="G82" s="5"/>
      <c r="H82" s="78">
        <v>327.32</v>
      </c>
      <c r="I82" s="78"/>
      <c r="J82" s="63">
        <f t="shared" si="0"/>
        <v>0.00722178095490248</v>
      </c>
    </row>
    <row r="83" spans="1:10" ht="24.75" customHeight="1">
      <c r="A83" s="80"/>
      <c r="B83" s="80"/>
      <c r="C83" s="80"/>
      <c r="D83" s="81" t="s">
        <v>126</v>
      </c>
      <c r="E83" s="81"/>
      <c r="F83" s="81"/>
      <c r="G83" s="81"/>
      <c r="H83" s="78">
        <v>327.32</v>
      </c>
      <c r="I83" s="78"/>
      <c r="J83" s="63">
        <f t="shared" si="0"/>
        <v>0.00722178095490248</v>
      </c>
    </row>
    <row r="84" spans="1:10" ht="24.75" customHeight="1">
      <c r="A84" s="79" t="s">
        <v>91</v>
      </c>
      <c r="B84" s="79"/>
      <c r="C84" s="79"/>
      <c r="D84" s="79"/>
      <c r="E84" s="79"/>
      <c r="F84" s="79"/>
      <c r="G84" s="5"/>
      <c r="H84" s="78">
        <v>5499.85</v>
      </c>
      <c r="I84" s="78"/>
      <c r="J84" s="63">
        <f t="shared" si="0"/>
        <v>0.12134520342423441</v>
      </c>
    </row>
    <row r="85" spans="1:10" ht="24.75" customHeight="1">
      <c r="A85" s="79" t="s">
        <v>128</v>
      </c>
      <c r="B85" s="79"/>
      <c r="C85" s="79"/>
      <c r="D85" s="79"/>
      <c r="E85" s="79"/>
      <c r="F85" s="79"/>
      <c r="G85" s="5"/>
      <c r="H85" s="82">
        <v>1162</v>
      </c>
      <c r="I85" s="82"/>
      <c r="J85" s="63">
        <f t="shared" si="0"/>
        <v>0.02563763127702762</v>
      </c>
    </row>
    <row r="86" spans="1:10" ht="15" customHeight="1">
      <c r="A86" s="80"/>
      <c r="B86" s="80"/>
      <c r="C86" s="80"/>
      <c r="D86" s="81" t="s">
        <v>129</v>
      </c>
      <c r="E86" s="81"/>
      <c r="F86" s="81"/>
      <c r="G86" s="81"/>
      <c r="H86" s="82">
        <v>1162</v>
      </c>
      <c r="I86" s="82"/>
      <c r="J86" s="63">
        <f t="shared" si="0"/>
        <v>0.02563763127702762</v>
      </c>
    </row>
    <row r="87" spans="1:10" ht="24.75" customHeight="1">
      <c r="A87" s="79" t="s">
        <v>65</v>
      </c>
      <c r="B87" s="79"/>
      <c r="C87" s="79"/>
      <c r="D87" s="79"/>
      <c r="E87" s="79"/>
      <c r="F87" s="79"/>
      <c r="G87" s="5"/>
      <c r="H87" s="75">
        <v>6994.2</v>
      </c>
      <c r="I87" s="75"/>
      <c r="J87" s="63">
        <f t="shared" si="0"/>
        <v>0.1543155943870797</v>
      </c>
    </row>
    <row r="88" spans="1:10" ht="24.75" customHeight="1">
      <c r="A88" s="80"/>
      <c r="B88" s="80"/>
      <c r="C88" s="80"/>
      <c r="D88" s="81" t="s">
        <v>68</v>
      </c>
      <c r="E88" s="81"/>
      <c r="F88" s="81"/>
      <c r="G88" s="81"/>
      <c r="H88" s="78">
        <v>2518.19</v>
      </c>
      <c r="I88" s="78"/>
      <c r="J88" s="63">
        <f t="shared" si="0"/>
        <v>0.055559747595093106</v>
      </c>
    </row>
    <row r="89" spans="1:10" ht="15" customHeight="1">
      <c r="A89" s="80"/>
      <c r="B89" s="80"/>
      <c r="C89" s="80"/>
      <c r="D89" s="81" t="s">
        <v>240</v>
      </c>
      <c r="E89" s="81"/>
      <c r="F89" s="81"/>
      <c r="G89" s="81"/>
      <c r="H89" s="78">
        <v>2570.34</v>
      </c>
      <c r="I89" s="78"/>
      <c r="J89" s="63">
        <f t="shared" si="0"/>
        <v>0.05671035213132116</v>
      </c>
    </row>
    <row r="90" spans="1:10" ht="24.75" customHeight="1">
      <c r="A90" s="80"/>
      <c r="B90" s="80"/>
      <c r="C90" s="80"/>
      <c r="D90" s="81" t="s">
        <v>241</v>
      </c>
      <c r="E90" s="81"/>
      <c r="F90" s="81"/>
      <c r="G90" s="81"/>
      <c r="H90" s="78">
        <v>1905.67</v>
      </c>
      <c r="I90" s="78"/>
      <c r="J90" s="63">
        <f t="shared" si="0"/>
        <v>0.042045494660665435</v>
      </c>
    </row>
    <row r="91" spans="1:10" ht="15" customHeight="1">
      <c r="A91" s="79" t="s">
        <v>69</v>
      </c>
      <c r="B91" s="79"/>
      <c r="C91" s="79"/>
      <c r="D91" s="79"/>
      <c r="E91" s="79"/>
      <c r="F91" s="79"/>
      <c r="G91" s="5"/>
      <c r="H91" s="123">
        <v>11311.45</v>
      </c>
      <c r="I91" s="123"/>
      <c r="J91" s="63">
        <f t="shared" si="0"/>
        <v>0.2495686611949519</v>
      </c>
    </row>
    <row r="92" spans="1:10" ht="15" customHeight="1">
      <c r="A92" s="80"/>
      <c r="B92" s="80"/>
      <c r="C92" s="80"/>
      <c r="D92" s="81" t="s">
        <v>70</v>
      </c>
      <c r="E92" s="81"/>
      <c r="F92" s="81"/>
      <c r="G92" s="81"/>
      <c r="H92" s="78">
        <v>1051.62</v>
      </c>
      <c r="I92" s="78"/>
      <c r="J92" s="63">
        <f t="shared" si="0"/>
        <v>0.023202276939369867</v>
      </c>
    </row>
    <row r="93" spans="1:10" ht="15" customHeight="1">
      <c r="A93" s="80"/>
      <c r="B93" s="80"/>
      <c r="C93" s="80"/>
      <c r="D93" s="81" t="s">
        <v>96</v>
      </c>
      <c r="E93" s="81"/>
      <c r="F93" s="81"/>
      <c r="G93" s="81"/>
      <c r="H93" s="75">
        <v>861.75</v>
      </c>
      <c r="I93" s="75"/>
      <c r="J93" s="63">
        <f t="shared" si="0"/>
        <v>0.019013105639396347</v>
      </c>
    </row>
    <row r="94" spans="1:10" ht="15" customHeight="1">
      <c r="A94" s="80"/>
      <c r="B94" s="80"/>
      <c r="C94" s="80"/>
      <c r="D94" s="81" t="s">
        <v>97</v>
      </c>
      <c r="E94" s="81"/>
      <c r="F94" s="81"/>
      <c r="G94" s="81"/>
      <c r="H94" s="78">
        <v>8074.08</v>
      </c>
      <c r="I94" s="78"/>
      <c r="J94" s="63">
        <f t="shared" si="0"/>
        <v>0.17814138204924543</v>
      </c>
    </row>
    <row r="95" spans="1:10" ht="24.75" customHeight="1">
      <c r="A95" s="80"/>
      <c r="B95" s="80"/>
      <c r="C95" s="80"/>
      <c r="D95" s="81" t="s">
        <v>130</v>
      </c>
      <c r="E95" s="81"/>
      <c r="F95" s="81"/>
      <c r="G95" s="81"/>
      <c r="H95" s="82">
        <v>1148</v>
      </c>
      <c r="I95" s="82"/>
      <c r="J95" s="63">
        <f t="shared" si="0"/>
        <v>0.025328744153208016</v>
      </c>
    </row>
    <row r="96" spans="1:10" ht="15" customHeight="1">
      <c r="A96" s="80"/>
      <c r="B96" s="80"/>
      <c r="C96" s="80"/>
      <c r="D96" s="81" t="s">
        <v>73</v>
      </c>
      <c r="E96" s="81"/>
      <c r="F96" s="81"/>
      <c r="G96" s="81"/>
      <c r="H96" s="82">
        <v>176</v>
      </c>
      <c r="I96" s="82"/>
      <c r="J96" s="63">
        <f t="shared" si="0"/>
        <v>0.003883152413732239</v>
      </c>
    </row>
    <row r="97" spans="1:10" ht="15">
      <c r="A97" s="79" t="s">
        <v>74</v>
      </c>
      <c r="B97" s="79"/>
      <c r="C97" s="79"/>
      <c r="D97" s="79"/>
      <c r="E97" s="79"/>
      <c r="F97" s="79"/>
      <c r="G97" s="5"/>
      <c r="H97" s="78">
        <v>60081.57</v>
      </c>
      <c r="I97" s="78"/>
      <c r="J97" s="63">
        <f t="shared" si="0"/>
        <v>1.3256016679904685</v>
      </c>
    </row>
    <row r="98" spans="1:10" ht="15">
      <c r="A98" s="74" t="s">
        <v>75</v>
      </c>
      <c r="B98" s="74"/>
      <c r="C98" s="74"/>
      <c r="D98" s="74"/>
      <c r="E98" s="74"/>
      <c r="F98" s="74"/>
      <c r="G98" s="5"/>
      <c r="H98" s="78">
        <v>26679.83</v>
      </c>
      <c r="I98" s="78"/>
      <c r="J98" s="63">
        <f t="shared" si="0"/>
        <v>0.5886468537640103</v>
      </c>
    </row>
    <row r="99" spans="1:10" ht="15">
      <c r="A99" s="74" t="s">
        <v>76</v>
      </c>
      <c r="B99" s="74"/>
      <c r="C99" s="74"/>
      <c r="D99" s="74"/>
      <c r="E99" s="74"/>
      <c r="F99" s="74"/>
      <c r="G99" s="5"/>
      <c r="H99" s="78">
        <v>33401.74</v>
      </c>
      <c r="I99" s="78"/>
      <c r="J99" s="63">
        <f t="shared" si="0"/>
        <v>0.7369548142264583</v>
      </c>
    </row>
    <row r="100" spans="1:10" ht="45" customHeight="1">
      <c r="A100" s="79" t="s">
        <v>77</v>
      </c>
      <c r="B100" s="79"/>
      <c r="C100" s="79"/>
      <c r="D100" s="79"/>
      <c r="E100" s="79"/>
      <c r="F100" s="79"/>
      <c r="G100" s="5"/>
      <c r="H100" s="78">
        <v>144673.28</v>
      </c>
      <c r="I100" s="78"/>
      <c r="J100" s="63">
        <f t="shared" si="0"/>
        <v>3.191979525196364</v>
      </c>
    </row>
    <row r="101" spans="1:10" ht="15">
      <c r="A101" s="74" t="s">
        <v>78</v>
      </c>
      <c r="B101" s="74"/>
      <c r="C101" s="74"/>
      <c r="D101" s="74"/>
      <c r="E101" s="74"/>
      <c r="F101" s="74"/>
      <c r="G101" s="5"/>
      <c r="H101" s="78">
        <v>72787.63</v>
      </c>
      <c r="I101" s="78"/>
      <c r="J101" s="63">
        <f t="shared" si="0"/>
        <v>1.605940120024711</v>
      </c>
    </row>
    <row r="102" spans="1:10" ht="15">
      <c r="A102" s="74" t="s">
        <v>79</v>
      </c>
      <c r="B102" s="74"/>
      <c r="C102" s="74"/>
      <c r="D102" s="74"/>
      <c r="E102" s="74"/>
      <c r="F102" s="74"/>
      <c r="G102" s="5"/>
      <c r="H102" s="82">
        <v>12207</v>
      </c>
      <c r="I102" s="82"/>
      <c r="J102" s="63">
        <f t="shared" si="0"/>
        <v>0.2693275086047127</v>
      </c>
    </row>
    <row r="103" spans="1:10" ht="15">
      <c r="A103" s="74" t="s">
        <v>80</v>
      </c>
      <c r="B103" s="74"/>
      <c r="C103" s="74"/>
      <c r="D103" s="74"/>
      <c r="E103" s="74"/>
      <c r="F103" s="74"/>
      <c r="G103" s="5"/>
      <c r="H103" s="78">
        <v>59678.65</v>
      </c>
      <c r="I103" s="78"/>
      <c r="J103" s="63">
        <f t="shared" si="0"/>
        <v>1.3167118965669404</v>
      </c>
    </row>
    <row r="104" spans="1:10" ht="15">
      <c r="A104" s="76" t="s">
        <v>81</v>
      </c>
      <c r="B104" s="76"/>
      <c r="C104" s="76"/>
      <c r="D104" s="77">
        <v>646923.32</v>
      </c>
      <c r="E104" s="77"/>
      <c r="F104" s="77"/>
      <c r="G104" s="77"/>
      <c r="H104" s="77"/>
      <c r="I104" s="77"/>
      <c r="J104" s="64"/>
    </row>
    <row r="105" spans="1:11" ht="15">
      <c r="A105" s="68"/>
      <c r="B105" s="68"/>
      <c r="C105" s="68"/>
      <c r="D105" s="72"/>
      <c r="E105" s="72"/>
      <c r="F105" s="68"/>
      <c r="G105" s="68"/>
      <c r="H105" s="68"/>
      <c r="I105" s="68"/>
      <c r="J105" s="68"/>
      <c r="K105" s="68"/>
    </row>
    <row r="106" spans="1:11" ht="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1:11" ht="15">
      <c r="A107" s="73" t="s">
        <v>82</v>
      </c>
      <c r="B107" s="73"/>
      <c r="C107" s="68"/>
      <c r="D107" s="68"/>
      <c r="E107" s="68"/>
      <c r="F107" s="68"/>
      <c r="G107" s="68"/>
      <c r="H107" s="68"/>
      <c r="I107" s="68"/>
      <c r="J107" s="68" t="s">
        <v>83</v>
      </c>
      <c r="K107" s="68"/>
    </row>
    <row r="108" spans="1:11" ht="15">
      <c r="A108" s="68" t="s">
        <v>0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1:11" ht="1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</sheetData>
  <sheetProtection/>
  <mergeCells count="236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K17"/>
    <mergeCell ref="D18:E18"/>
    <mergeCell ref="A14:C14"/>
    <mergeCell ref="D14:G14"/>
    <mergeCell ref="J14:K14"/>
    <mergeCell ref="A15:F15"/>
    <mergeCell ref="J15:K15"/>
    <mergeCell ref="A16:F16"/>
    <mergeCell ref="J16:K16"/>
    <mergeCell ref="H20:I20"/>
    <mergeCell ref="A22:E22"/>
    <mergeCell ref="F22:G22"/>
    <mergeCell ref="H22:I22"/>
    <mergeCell ref="J22:K22"/>
    <mergeCell ref="A23:E23"/>
    <mergeCell ref="F23:G23"/>
    <mergeCell ref="H23:I23"/>
    <mergeCell ref="J23:K23"/>
    <mergeCell ref="A27:F27"/>
    <mergeCell ref="J27:K27"/>
    <mergeCell ref="A28:F28"/>
    <mergeCell ref="J28:K28"/>
    <mergeCell ref="A29:C29"/>
    <mergeCell ref="D29:G29"/>
    <mergeCell ref="J29:K29"/>
    <mergeCell ref="A24:E24"/>
    <mergeCell ref="F24:G24"/>
    <mergeCell ref="H24:I24"/>
    <mergeCell ref="J24:K24"/>
    <mergeCell ref="A26:C26"/>
    <mergeCell ref="D26:G26"/>
    <mergeCell ref="J26:K26"/>
    <mergeCell ref="F38:G38"/>
    <mergeCell ref="H38:I38"/>
    <mergeCell ref="D33:E33"/>
    <mergeCell ref="H35:I35"/>
    <mergeCell ref="A37:E37"/>
    <mergeCell ref="F37:G37"/>
    <mergeCell ref="H37:I37"/>
    <mergeCell ref="J37:K37"/>
    <mergeCell ref="A30:F30"/>
    <mergeCell ref="J30:K30"/>
    <mergeCell ref="A31:C31"/>
    <mergeCell ref="D31:G31"/>
    <mergeCell ref="J31:K31"/>
    <mergeCell ref="A32:C32"/>
    <mergeCell ref="D32:K32"/>
    <mergeCell ref="J38:K38"/>
    <mergeCell ref="A38:E38"/>
    <mergeCell ref="A39:E39"/>
    <mergeCell ref="F39:G39"/>
    <mergeCell ref="H39:I39"/>
    <mergeCell ref="J39:K39"/>
    <mergeCell ref="A46:F46"/>
    <mergeCell ref="H46:I46"/>
    <mergeCell ref="A47:C47"/>
    <mergeCell ref="D47:G47"/>
    <mergeCell ref="H47:I47"/>
    <mergeCell ref="A44:C44"/>
    <mergeCell ref="D44:G44"/>
    <mergeCell ref="H44:I44"/>
    <mergeCell ref="A45:C45"/>
    <mergeCell ref="D45:G45"/>
    <mergeCell ref="H45:I45"/>
    <mergeCell ref="A41:C41"/>
    <mergeCell ref="D41:G41"/>
    <mergeCell ref="H41:I41"/>
    <mergeCell ref="A42:F42"/>
    <mergeCell ref="H42:I42"/>
    <mergeCell ref="A43:F43"/>
    <mergeCell ref="H43:I43"/>
    <mergeCell ref="A50:F50"/>
    <mergeCell ref="H50:I50"/>
    <mergeCell ref="A51:C51"/>
    <mergeCell ref="D51:G51"/>
    <mergeCell ref="H51:I51"/>
    <mergeCell ref="A48:C48"/>
    <mergeCell ref="D48:G48"/>
    <mergeCell ref="H48:I48"/>
    <mergeCell ref="A49:C49"/>
    <mergeCell ref="D49:G49"/>
    <mergeCell ref="H49:I49"/>
    <mergeCell ref="A54:C54"/>
    <mergeCell ref="D54:G54"/>
    <mergeCell ref="H54:I54"/>
    <mergeCell ref="A55:C55"/>
    <mergeCell ref="D55:G55"/>
    <mergeCell ref="H55:I55"/>
    <mergeCell ref="A52:C52"/>
    <mergeCell ref="D52:G52"/>
    <mergeCell ref="H52:I52"/>
    <mergeCell ref="A53:C53"/>
    <mergeCell ref="D53:G53"/>
    <mergeCell ref="H53:I53"/>
    <mergeCell ref="A58:F58"/>
    <mergeCell ref="H58:I58"/>
    <mergeCell ref="A59:C59"/>
    <mergeCell ref="D59:G59"/>
    <mergeCell ref="H59:I59"/>
    <mergeCell ref="A56:C56"/>
    <mergeCell ref="D56:G56"/>
    <mergeCell ref="H56:I56"/>
    <mergeCell ref="A57:C57"/>
    <mergeCell ref="D57:G57"/>
    <mergeCell ref="H57:I57"/>
    <mergeCell ref="A63:F63"/>
    <mergeCell ref="H63:I63"/>
    <mergeCell ref="A60:C60"/>
    <mergeCell ref="D60:G60"/>
    <mergeCell ref="H60:I60"/>
    <mergeCell ref="A61:F61"/>
    <mergeCell ref="H61:I61"/>
    <mergeCell ref="A62:F62"/>
    <mergeCell ref="H62:I62"/>
    <mergeCell ref="A66:F66"/>
    <mergeCell ref="H66:I66"/>
    <mergeCell ref="A67:F67"/>
    <mergeCell ref="H67:I67"/>
    <mergeCell ref="A64:F64"/>
    <mergeCell ref="H64:I64"/>
    <mergeCell ref="A65:F65"/>
    <mergeCell ref="H65:I65"/>
    <mergeCell ref="A68:C68"/>
    <mergeCell ref="D68:G68"/>
    <mergeCell ref="H68:I68"/>
    <mergeCell ref="A69:C69"/>
    <mergeCell ref="D69:G69"/>
    <mergeCell ref="H69:I69"/>
    <mergeCell ref="A71:C71"/>
    <mergeCell ref="D71:G71"/>
    <mergeCell ref="H71:I71"/>
    <mergeCell ref="A72:C72"/>
    <mergeCell ref="D72:G72"/>
    <mergeCell ref="H72:I72"/>
    <mergeCell ref="A70:C70"/>
    <mergeCell ref="D70:G70"/>
    <mergeCell ref="H70:I70"/>
    <mergeCell ref="A74:F74"/>
    <mergeCell ref="H74:I74"/>
    <mergeCell ref="A73:C73"/>
    <mergeCell ref="D73:G73"/>
    <mergeCell ref="H73:I73"/>
    <mergeCell ref="A76:C76"/>
    <mergeCell ref="D76:G76"/>
    <mergeCell ref="H76:I76"/>
    <mergeCell ref="A77:F77"/>
    <mergeCell ref="H77:I77"/>
    <mergeCell ref="A75:C75"/>
    <mergeCell ref="D75:G75"/>
    <mergeCell ref="H75:I75"/>
    <mergeCell ref="A80:C80"/>
    <mergeCell ref="D80:G80"/>
    <mergeCell ref="H80:I80"/>
    <mergeCell ref="A81:C81"/>
    <mergeCell ref="D81:G81"/>
    <mergeCell ref="H81:I81"/>
    <mergeCell ref="A78:C78"/>
    <mergeCell ref="D78:G78"/>
    <mergeCell ref="H78:I78"/>
    <mergeCell ref="A79:F79"/>
    <mergeCell ref="H79:I79"/>
    <mergeCell ref="A86:C86"/>
    <mergeCell ref="D86:G86"/>
    <mergeCell ref="H86:I86"/>
    <mergeCell ref="A87:F87"/>
    <mergeCell ref="H87:I87"/>
    <mergeCell ref="A84:F84"/>
    <mergeCell ref="H84:I84"/>
    <mergeCell ref="A82:F82"/>
    <mergeCell ref="H82:I82"/>
    <mergeCell ref="A83:C83"/>
    <mergeCell ref="D83:G83"/>
    <mergeCell ref="H83:I83"/>
    <mergeCell ref="A85:F85"/>
    <mergeCell ref="H85:I85"/>
    <mergeCell ref="A90:C90"/>
    <mergeCell ref="D90:G90"/>
    <mergeCell ref="H90:I90"/>
    <mergeCell ref="A91:F91"/>
    <mergeCell ref="H91:I91"/>
    <mergeCell ref="A88:C88"/>
    <mergeCell ref="D88:G88"/>
    <mergeCell ref="H88:I88"/>
    <mergeCell ref="A89:C89"/>
    <mergeCell ref="D89:G89"/>
    <mergeCell ref="H89:I89"/>
    <mergeCell ref="A94:C94"/>
    <mergeCell ref="D94:G94"/>
    <mergeCell ref="H94:I94"/>
    <mergeCell ref="A92:C92"/>
    <mergeCell ref="D92:G92"/>
    <mergeCell ref="H92:I92"/>
    <mergeCell ref="A93:C93"/>
    <mergeCell ref="D93:G93"/>
    <mergeCell ref="H93:I93"/>
    <mergeCell ref="A97:F97"/>
    <mergeCell ref="H97:I97"/>
    <mergeCell ref="A102:F102"/>
    <mergeCell ref="H102:I102"/>
    <mergeCell ref="A100:F100"/>
    <mergeCell ref="H100:I100"/>
    <mergeCell ref="A101:F101"/>
    <mergeCell ref="H101:I101"/>
    <mergeCell ref="A95:C95"/>
    <mergeCell ref="D95:G95"/>
    <mergeCell ref="H95:I95"/>
    <mergeCell ref="A96:C96"/>
    <mergeCell ref="D96:G96"/>
    <mergeCell ref="H96:I96"/>
    <mergeCell ref="D105:E105"/>
    <mergeCell ref="A107:B107"/>
    <mergeCell ref="A103:F103"/>
    <mergeCell ref="H103:I103"/>
    <mergeCell ref="A104:C104"/>
    <mergeCell ref="D104:I104"/>
    <mergeCell ref="A98:F98"/>
    <mergeCell ref="H98:I98"/>
    <mergeCell ref="A99:F99"/>
    <mergeCell ref="H99:I99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82">
      <selection activeCell="A101" sqref="A101:F101"/>
    </sheetView>
  </sheetViews>
  <sheetFormatPr defaultColWidth="9.140625" defaultRowHeight="15"/>
  <sheetData>
    <row r="1" spans="1:1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">
      <c r="A5" s="9" t="s">
        <v>3</v>
      </c>
      <c r="B5" s="9"/>
      <c r="C5" s="9"/>
      <c r="D5" s="9"/>
      <c r="E5" s="9"/>
      <c r="F5" s="7"/>
      <c r="G5" s="7"/>
      <c r="H5" s="7"/>
      <c r="I5" s="7"/>
      <c r="J5" s="7"/>
      <c r="K5" s="7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8" t="s">
        <v>131</v>
      </c>
      <c r="B7" s="8"/>
      <c r="C7" s="8"/>
      <c r="D7" s="8"/>
      <c r="E7" s="8"/>
      <c r="F7" s="8" t="s">
        <v>132</v>
      </c>
      <c r="G7" s="8"/>
      <c r="H7" s="8"/>
      <c r="I7" s="90" t="s">
        <v>133</v>
      </c>
      <c r="J7" s="90"/>
      <c r="K7" s="90"/>
    </row>
    <row r="8" spans="1:11" ht="15">
      <c r="A8" s="10" t="s">
        <v>7</v>
      </c>
      <c r="B8" s="8"/>
      <c r="C8" s="8"/>
      <c r="D8" s="8"/>
      <c r="E8" s="8" t="s">
        <v>8</v>
      </c>
      <c r="F8" s="8"/>
      <c r="G8" s="8"/>
      <c r="H8" s="89">
        <v>800189.96</v>
      </c>
      <c r="I8" s="89"/>
      <c r="J8" s="8" t="s">
        <v>9</v>
      </c>
      <c r="K8" s="8"/>
    </row>
    <row r="9" spans="1:1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105" t="s">
        <v>10</v>
      </c>
      <c r="B10" s="105"/>
      <c r="C10" s="105"/>
      <c r="D10" s="105"/>
      <c r="E10" s="105"/>
      <c r="F10" s="106" t="s">
        <v>11</v>
      </c>
      <c r="G10" s="106"/>
      <c r="H10" s="106" t="s">
        <v>12</v>
      </c>
      <c r="I10" s="106"/>
      <c r="J10" s="106" t="s">
        <v>13</v>
      </c>
      <c r="K10" s="106"/>
    </row>
    <row r="11" spans="1:11" ht="15">
      <c r="A11" s="105" t="s">
        <v>14</v>
      </c>
      <c r="B11" s="105"/>
      <c r="C11" s="105"/>
      <c r="D11" s="105"/>
      <c r="E11" s="105"/>
      <c r="F11" s="92">
        <v>592155.67</v>
      </c>
      <c r="G11" s="92"/>
      <c r="H11" s="92">
        <v>437182.99</v>
      </c>
      <c r="I11" s="92"/>
      <c r="J11" s="92">
        <v>154972.68</v>
      </c>
      <c r="K11" s="92"/>
    </row>
    <row r="12" spans="1:11" ht="15">
      <c r="A12" s="105" t="s">
        <v>15</v>
      </c>
      <c r="B12" s="105"/>
      <c r="C12" s="105"/>
      <c r="D12" s="105"/>
      <c r="E12" s="105"/>
      <c r="F12" s="92">
        <v>592155.67</v>
      </c>
      <c r="G12" s="92"/>
      <c r="H12" s="92">
        <v>437182.99</v>
      </c>
      <c r="I12" s="92"/>
      <c r="J12" s="92">
        <v>154972.68</v>
      </c>
      <c r="K12" s="92"/>
    </row>
    <row r="13" spans="1:1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106" t="s">
        <v>20</v>
      </c>
      <c r="B14" s="106"/>
      <c r="C14" s="106"/>
      <c r="D14" s="106" t="s">
        <v>21</v>
      </c>
      <c r="E14" s="106"/>
      <c r="F14" s="106"/>
      <c r="G14" s="106"/>
      <c r="H14" s="11" t="s">
        <v>22</v>
      </c>
      <c r="I14" s="11" t="s">
        <v>23</v>
      </c>
      <c r="J14" s="106" t="s">
        <v>24</v>
      </c>
      <c r="K14" s="106"/>
    </row>
    <row r="15" spans="1:11" ht="15">
      <c r="A15" s="96" t="s">
        <v>116</v>
      </c>
      <c r="B15" s="96"/>
      <c r="C15" s="96"/>
      <c r="D15" s="96"/>
      <c r="E15" s="96"/>
      <c r="F15" s="96"/>
      <c r="G15" s="12"/>
      <c r="H15" s="11"/>
      <c r="I15" s="13"/>
      <c r="J15" s="95">
        <v>200000</v>
      </c>
      <c r="K15" s="95"/>
    </row>
    <row r="16" spans="1:11" ht="15">
      <c r="A16" s="96" t="s">
        <v>134</v>
      </c>
      <c r="B16" s="96"/>
      <c r="C16" s="96"/>
      <c r="D16" s="96"/>
      <c r="E16" s="96"/>
      <c r="F16" s="96"/>
      <c r="G16" s="12"/>
      <c r="H16" s="11"/>
      <c r="I16" s="13"/>
      <c r="J16" s="95">
        <v>200000</v>
      </c>
      <c r="K16" s="95"/>
    </row>
    <row r="17" spans="1:11" ht="15">
      <c r="A17" s="93"/>
      <c r="B17" s="93"/>
      <c r="C17" s="93"/>
      <c r="D17" s="94" t="s">
        <v>134</v>
      </c>
      <c r="E17" s="94"/>
      <c r="F17" s="94"/>
      <c r="G17" s="94"/>
      <c r="H17" s="11"/>
      <c r="I17" s="23">
        <v>213.64</v>
      </c>
      <c r="J17" s="95">
        <v>200000</v>
      </c>
      <c r="K17" s="95"/>
    </row>
    <row r="18" spans="1:11" ht="15">
      <c r="A18" s="87" t="s">
        <v>81</v>
      </c>
      <c r="B18" s="87"/>
      <c r="C18" s="87"/>
      <c r="D18" s="126">
        <v>200000</v>
      </c>
      <c r="E18" s="126"/>
      <c r="F18" s="126"/>
      <c r="G18" s="126"/>
      <c r="H18" s="126"/>
      <c r="I18" s="126"/>
      <c r="J18" s="126"/>
      <c r="K18" s="126"/>
    </row>
    <row r="19" spans="1:11" ht="15">
      <c r="A19" s="8" t="s">
        <v>16</v>
      </c>
      <c r="B19" s="8"/>
      <c r="C19" s="8"/>
      <c r="D19" s="89">
        <v>1037372.95</v>
      </c>
      <c r="E19" s="89"/>
      <c r="F19" s="8" t="s">
        <v>9</v>
      </c>
      <c r="G19" s="8"/>
      <c r="H19" s="8"/>
      <c r="I19" s="8"/>
      <c r="J19" s="8"/>
      <c r="K19" s="8"/>
    </row>
    <row r="20" spans="1:1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10" t="s">
        <v>17</v>
      </c>
      <c r="B21" s="8"/>
      <c r="C21" s="8"/>
      <c r="D21" s="8"/>
      <c r="E21" s="8" t="s">
        <v>8</v>
      </c>
      <c r="F21" s="8"/>
      <c r="G21" s="8"/>
      <c r="H21" s="89">
        <v>-199201.06</v>
      </c>
      <c r="I21" s="89"/>
      <c r="J21" s="8" t="s">
        <v>9</v>
      </c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105" t="s">
        <v>10</v>
      </c>
      <c r="B23" s="105"/>
      <c r="C23" s="105"/>
      <c r="D23" s="105"/>
      <c r="E23" s="105"/>
      <c r="F23" s="106" t="s">
        <v>11</v>
      </c>
      <c r="G23" s="106"/>
      <c r="H23" s="106" t="s">
        <v>12</v>
      </c>
      <c r="I23" s="106"/>
      <c r="J23" s="106" t="s">
        <v>13</v>
      </c>
      <c r="K23" s="106"/>
    </row>
    <row r="24" spans="1:11" ht="15">
      <c r="A24" s="105" t="s">
        <v>18</v>
      </c>
      <c r="B24" s="105"/>
      <c r="C24" s="105"/>
      <c r="D24" s="105"/>
      <c r="E24" s="105"/>
      <c r="F24" s="92">
        <v>121893.01</v>
      </c>
      <c r="G24" s="92"/>
      <c r="H24" s="92">
        <v>119737.12</v>
      </c>
      <c r="I24" s="92"/>
      <c r="J24" s="92">
        <v>2155.89</v>
      </c>
      <c r="K24" s="92"/>
    </row>
    <row r="25" spans="1:11" ht="15">
      <c r="A25" s="105" t="s">
        <v>15</v>
      </c>
      <c r="B25" s="105"/>
      <c r="C25" s="105"/>
      <c r="D25" s="105"/>
      <c r="E25" s="105"/>
      <c r="F25" s="92">
        <v>121893.01</v>
      </c>
      <c r="G25" s="92"/>
      <c r="H25" s="92">
        <v>119737.12</v>
      </c>
      <c r="I25" s="92"/>
      <c r="J25" s="92">
        <v>2155.89</v>
      </c>
      <c r="K25" s="92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106" t="s">
        <v>20</v>
      </c>
      <c r="B27" s="106"/>
      <c r="C27" s="106"/>
      <c r="D27" s="106" t="s">
        <v>21</v>
      </c>
      <c r="E27" s="106"/>
      <c r="F27" s="106"/>
      <c r="G27" s="106"/>
      <c r="H27" s="11" t="s">
        <v>22</v>
      </c>
      <c r="I27" s="11" t="s">
        <v>23</v>
      </c>
      <c r="J27" s="106" t="s">
        <v>24</v>
      </c>
      <c r="K27" s="106"/>
    </row>
    <row r="28" spans="1:11" ht="15">
      <c r="A28" s="96" t="s">
        <v>87</v>
      </c>
      <c r="B28" s="96"/>
      <c r="C28" s="96"/>
      <c r="D28" s="96"/>
      <c r="E28" s="96"/>
      <c r="F28" s="96"/>
      <c r="G28" s="12"/>
      <c r="H28" s="11"/>
      <c r="I28" s="13"/>
      <c r="J28" s="92">
        <v>147804.05</v>
      </c>
      <c r="K28" s="92"/>
    </row>
    <row r="29" spans="1:11" ht="15">
      <c r="A29" s="96" t="s">
        <v>135</v>
      </c>
      <c r="B29" s="96"/>
      <c r="C29" s="96"/>
      <c r="D29" s="96"/>
      <c r="E29" s="96"/>
      <c r="F29" s="96"/>
      <c r="G29" s="12"/>
      <c r="H29" s="11"/>
      <c r="I29" s="13"/>
      <c r="J29" s="92">
        <v>147804.05</v>
      </c>
      <c r="K29" s="92"/>
    </row>
    <row r="30" spans="1:11" ht="15">
      <c r="A30" s="93"/>
      <c r="B30" s="93"/>
      <c r="C30" s="93"/>
      <c r="D30" s="94" t="s">
        <v>136</v>
      </c>
      <c r="E30" s="94"/>
      <c r="F30" s="94"/>
      <c r="G30" s="94"/>
      <c r="H30" s="11"/>
      <c r="I30" s="14">
        <v>2</v>
      </c>
      <c r="J30" s="92">
        <v>147804.05</v>
      </c>
      <c r="K30" s="92"/>
    </row>
    <row r="31" spans="1:11" ht="15">
      <c r="A31" s="87" t="s">
        <v>81</v>
      </c>
      <c r="B31" s="87"/>
      <c r="C31" s="87"/>
      <c r="D31" s="88">
        <v>147804.05</v>
      </c>
      <c r="E31" s="88"/>
      <c r="F31" s="88"/>
      <c r="G31" s="88"/>
      <c r="H31" s="88"/>
      <c r="I31" s="88"/>
      <c r="J31" s="88"/>
      <c r="K31" s="88"/>
    </row>
    <row r="32" spans="1:11" ht="15">
      <c r="A32" s="8" t="s">
        <v>16</v>
      </c>
      <c r="B32" s="8"/>
      <c r="C32" s="8"/>
      <c r="D32" s="89">
        <v>-227267.99</v>
      </c>
      <c r="E32" s="89"/>
      <c r="F32" s="8" t="s">
        <v>9</v>
      </c>
      <c r="G32" s="8"/>
      <c r="H32" s="8"/>
      <c r="I32" s="8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10" t="s">
        <v>19</v>
      </c>
      <c r="B34" s="8"/>
      <c r="C34" s="8"/>
      <c r="D34" s="8"/>
      <c r="E34" s="8"/>
      <c r="F34" s="8"/>
      <c r="G34" s="8"/>
      <c r="H34" s="89"/>
      <c r="I34" s="89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105" t="s">
        <v>10</v>
      </c>
      <c r="B36" s="105"/>
      <c r="C36" s="105"/>
      <c r="D36" s="105"/>
      <c r="E36" s="105"/>
      <c r="F36" s="106" t="s">
        <v>11</v>
      </c>
      <c r="G36" s="106"/>
      <c r="H36" s="106" t="s">
        <v>12</v>
      </c>
      <c r="I36" s="106"/>
      <c r="J36" s="106" t="s">
        <v>13</v>
      </c>
      <c r="K36" s="106"/>
    </row>
    <row r="37" spans="1:11" ht="15">
      <c r="A37" s="105" t="s">
        <v>18</v>
      </c>
      <c r="B37" s="105"/>
      <c r="C37" s="105"/>
      <c r="D37" s="105"/>
      <c r="E37" s="105"/>
      <c r="F37" s="92">
        <v>639416.04</v>
      </c>
      <c r="G37" s="92"/>
      <c r="H37" s="92">
        <v>635723.26</v>
      </c>
      <c r="I37" s="92"/>
      <c r="J37" s="92">
        <v>3692.78</v>
      </c>
      <c r="K37" s="92"/>
    </row>
    <row r="38" spans="1:11" ht="15">
      <c r="A38" s="105" t="s">
        <v>15</v>
      </c>
      <c r="B38" s="105"/>
      <c r="C38" s="105"/>
      <c r="D38" s="105"/>
      <c r="E38" s="105"/>
      <c r="F38" s="92">
        <v>639416.04</v>
      </c>
      <c r="G38" s="92"/>
      <c r="H38" s="92">
        <v>635723.26</v>
      </c>
      <c r="I38" s="92"/>
      <c r="J38" s="92">
        <v>3692.78</v>
      </c>
      <c r="K38" s="92"/>
    </row>
    <row r="39" spans="1:1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0" ht="32.25">
      <c r="A40" s="106" t="s">
        <v>20</v>
      </c>
      <c r="B40" s="106"/>
      <c r="C40" s="106"/>
      <c r="D40" s="106" t="s">
        <v>21</v>
      </c>
      <c r="E40" s="106"/>
      <c r="F40" s="106"/>
      <c r="G40" s="106"/>
      <c r="H40" s="106" t="s">
        <v>24</v>
      </c>
      <c r="I40" s="106"/>
      <c r="J40" s="61" t="s">
        <v>238</v>
      </c>
    </row>
    <row r="41" spans="1:10" ht="15">
      <c r="A41" s="96" t="s">
        <v>25</v>
      </c>
      <c r="B41" s="96"/>
      <c r="C41" s="96"/>
      <c r="D41" s="96"/>
      <c r="E41" s="96"/>
      <c r="F41" s="96"/>
      <c r="G41" s="12"/>
      <c r="H41" s="92">
        <v>253935.72</v>
      </c>
      <c r="I41" s="92"/>
      <c r="J41" s="63">
        <f>H41/12/3773.7</f>
        <v>5.607576118928374</v>
      </c>
    </row>
    <row r="42" spans="1:10" ht="15">
      <c r="A42" s="96" t="s">
        <v>26</v>
      </c>
      <c r="B42" s="96"/>
      <c r="C42" s="96"/>
      <c r="D42" s="96"/>
      <c r="E42" s="96"/>
      <c r="F42" s="96"/>
      <c r="G42" s="12"/>
      <c r="H42" s="92">
        <v>41617.33</v>
      </c>
      <c r="I42" s="92"/>
      <c r="J42" s="63">
        <f aca="true" t="shared" si="0" ref="J42:J99">H42/12/3773.7</f>
        <v>0.9190213406824427</v>
      </c>
    </row>
    <row r="43" spans="1:11" ht="24.75" customHeight="1">
      <c r="A43" s="93"/>
      <c r="B43" s="93"/>
      <c r="C43" s="93"/>
      <c r="D43" s="94" t="s">
        <v>28</v>
      </c>
      <c r="E43" s="94"/>
      <c r="F43" s="94"/>
      <c r="G43" s="94"/>
      <c r="H43" s="92">
        <v>19640.43</v>
      </c>
      <c r="I43" s="92"/>
      <c r="J43" s="63">
        <f t="shared" si="0"/>
        <v>0.4337129342555053</v>
      </c>
      <c r="K43" s="62"/>
    </row>
    <row r="44" spans="1:11" ht="24.75" customHeight="1">
      <c r="A44" s="93"/>
      <c r="B44" s="93"/>
      <c r="C44" s="93"/>
      <c r="D44" s="94" t="s">
        <v>29</v>
      </c>
      <c r="E44" s="94"/>
      <c r="F44" s="94"/>
      <c r="G44" s="94"/>
      <c r="H44" s="95">
        <v>11399</v>
      </c>
      <c r="I44" s="95"/>
      <c r="J44" s="63">
        <f t="shared" si="0"/>
        <v>0.2517202391993711</v>
      </c>
      <c r="K44" s="66"/>
    </row>
    <row r="45" spans="1:10" ht="15">
      <c r="A45" s="93"/>
      <c r="B45" s="93"/>
      <c r="C45" s="93"/>
      <c r="D45" s="94" t="s">
        <v>30</v>
      </c>
      <c r="E45" s="94"/>
      <c r="F45" s="94"/>
      <c r="G45" s="94"/>
      <c r="H45" s="92">
        <v>10578.19</v>
      </c>
      <c r="I45" s="92"/>
      <c r="J45" s="63">
        <f t="shared" si="0"/>
        <v>0.23359457119891178</v>
      </c>
    </row>
    <row r="46" spans="1:10" ht="15">
      <c r="A46" s="96" t="s">
        <v>31</v>
      </c>
      <c r="B46" s="96"/>
      <c r="C46" s="96"/>
      <c r="D46" s="96"/>
      <c r="E46" s="96"/>
      <c r="F46" s="96"/>
      <c r="G46" s="12"/>
      <c r="H46" s="92">
        <v>7550.24</v>
      </c>
      <c r="I46" s="92"/>
      <c r="J46" s="63">
        <f t="shared" si="0"/>
        <v>0.16672938142053334</v>
      </c>
    </row>
    <row r="47" spans="1:10" ht="24.75" customHeight="1">
      <c r="A47" s="93"/>
      <c r="B47" s="93"/>
      <c r="C47" s="93"/>
      <c r="D47" s="94" t="s">
        <v>32</v>
      </c>
      <c r="E47" s="94"/>
      <c r="F47" s="94"/>
      <c r="G47" s="94"/>
      <c r="H47" s="92">
        <v>127.06</v>
      </c>
      <c r="I47" s="92"/>
      <c r="J47" s="63">
        <f t="shared" si="0"/>
        <v>0.002805822755739283</v>
      </c>
    </row>
    <row r="48" spans="1:10" ht="24.75" customHeight="1">
      <c r="A48" s="93"/>
      <c r="B48" s="93"/>
      <c r="C48" s="93"/>
      <c r="D48" s="94" t="s">
        <v>33</v>
      </c>
      <c r="E48" s="94"/>
      <c r="F48" s="94"/>
      <c r="G48" s="94"/>
      <c r="H48" s="92">
        <v>2208.56</v>
      </c>
      <c r="I48" s="92"/>
      <c r="J48" s="63">
        <f t="shared" si="0"/>
        <v>0.04877087915485244</v>
      </c>
    </row>
    <row r="49" spans="1:10" ht="15">
      <c r="A49" s="93"/>
      <c r="B49" s="93"/>
      <c r="C49" s="93"/>
      <c r="D49" s="94" t="s">
        <v>34</v>
      </c>
      <c r="E49" s="94"/>
      <c r="F49" s="94"/>
      <c r="G49" s="94"/>
      <c r="H49" s="92">
        <v>5214.62</v>
      </c>
      <c r="I49" s="92"/>
      <c r="J49" s="63">
        <f t="shared" si="0"/>
        <v>0.11515267950994162</v>
      </c>
    </row>
    <row r="50" spans="1:10" ht="15">
      <c r="A50" s="96" t="s">
        <v>35</v>
      </c>
      <c r="B50" s="96"/>
      <c r="C50" s="96"/>
      <c r="D50" s="96"/>
      <c r="E50" s="96"/>
      <c r="F50" s="96"/>
      <c r="G50" s="12"/>
      <c r="H50" s="92">
        <v>57810.24</v>
      </c>
      <c r="I50" s="92"/>
      <c r="J50" s="63">
        <f t="shared" si="0"/>
        <v>1.2766038635821606</v>
      </c>
    </row>
    <row r="51" spans="1:10" ht="24.75" customHeight="1">
      <c r="A51" s="93"/>
      <c r="B51" s="93"/>
      <c r="C51" s="93"/>
      <c r="D51" s="94" t="s">
        <v>36</v>
      </c>
      <c r="E51" s="94"/>
      <c r="F51" s="94"/>
      <c r="G51" s="94"/>
      <c r="H51" s="92">
        <v>13805.26</v>
      </c>
      <c r="I51" s="92"/>
      <c r="J51" s="63">
        <f t="shared" si="0"/>
        <v>0.30485686019909725</v>
      </c>
    </row>
    <row r="52" spans="1:10" ht="24.75" customHeight="1">
      <c r="A52" s="93"/>
      <c r="B52" s="93"/>
      <c r="C52" s="93"/>
      <c r="D52" s="94" t="s">
        <v>37</v>
      </c>
      <c r="E52" s="94"/>
      <c r="F52" s="94"/>
      <c r="G52" s="94"/>
      <c r="H52" s="92">
        <v>6381.82</v>
      </c>
      <c r="I52" s="92"/>
      <c r="J52" s="63">
        <f t="shared" si="0"/>
        <v>0.14092756004275203</v>
      </c>
    </row>
    <row r="53" spans="1:10" ht="24.75" customHeight="1">
      <c r="A53" s="93"/>
      <c r="B53" s="93"/>
      <c r="C53" s="93"/>
      <c r="D53" s="94" t="s">
        <v>38</v>
      </c>
      <c r="E53" s="94"/>
      <c r="F53" s="94"/>
      <c r="G53" s="94"/>
      <c r="H53" s="92">
        <v>5411.52</v>
      </c>
      <c r="I53" s="92"/>
      <c r="J53" s="63">
        <f t="shared" si="0"/>
        <v>0.1195007552269656</v>
      </c>
    </row>
    <row r="54" spans="1:10" ht="15">
      <c r="A54" s="93"/>
      <c r="B54" s="93"/>
      <c r="C54" s="93"/>
      <c r="D54" s="94" t="s">
        <v>39</v>
      </c>
      <c r="E54" s="94"/>
      <c r="F54" s="94"/>
      <c r="G54" s="94"/>
      <c r="H54" s="92">
        <v>7343.84</v>
      </c>
      <c r="I54" s="92"/>
      <c r="J54" s="63">
        <f t="shared" si="0"/>
        <v>0.1621715204352934</v>
      </c>
    </row>
    <row r="55" spans="1:10" ht="24.75" customHeight="1">
      <c r="A55" s="93"/>
      <c r="B55" s="93"/>
      <c r="C55" s="93"/>
      <c r="D55" s="94" t="s">
        <v>249</v>
      </c>
      <c r="E55" s="94"/>
      <c r="F55" s="94"/>
      <c r="G55" s="94"/>
      <c r="H55" s="92">
        <v>8637.03</v>
      </c>
      <c r="I55" s="92"/>
      <c r="J55" s="63">
        <f t="shared" si="0"/>
        <v>0.19072859527784405</v>
      </c>
    </row>
    <row r="56" spans="1:11" ht="24.75" customHeight="1">
      <c r="A56" s="93"/>
      <c r="B56" s="93"/>
      <c r="C56" s="93"/>
      <c r="D56" s="94" t="s">
        <v>41</v>
      </c>
      <c r="E56" s="94"/>
      <c r="F56" s="94"/>
      <c r="G56" s="94"/>
      <c r="H56" s="92">
        <v>16230.77</v>
      </c>
      <c r="I56" s="92"/>
      <c r="J56" s="63">
        <f t="shared" si="0"/>
        <v>0.3584185724002085</v>
      </c>
      <c r="K56" s="62"/>
    </row>
    <row r="57" spans="1:10" ht="15">
      <c r="A57" s="96" t="s">
        <v>42</v>
      </c>
      <c r="B57" s="96"/>
      <c r="C57" s="96"/>
      <c r="D57" s="96"/>
      <c r="E57" s="96"/>
      <c r="F57" s="96"/>
      <c r="G57" s="12"/>
      <c r="H57" s="92">
        <v>146957.91</v>
      </c>
      <c r="I57" s="92"/>
      <c r="J57" s="63">
        <f t="shared" si="0"/>
        <v>3.245221533243236</v>
      </c>
    </row>
    <row r="58" spans="1:10" ht="15">
      <c r="A58" s="93"/>
      <c r="B58" s="93"/>
      <c r="C58" s="93"/>
      <c r="D58" s="94" t="s">
        <v>43</v>
      </c>
      <c r="E58" s="94"/>
      <c r="F58" s="94"/>
      <c r="G58" s="94"/>
      <c r="H58" s="92">
        <v>6576.24</v>
      </c>
      <c r="I58" s="92"/>
      <c r="J58" s="63">
        <f t="shared" si="0"/>
        <v>0.14522087076344173</v>
      </c>
    </row>
    <row r="59" spans="1:10" ht="15">
      <c r="A59" s="93"/>
      <c r="B59" s="93"/>
      <c r="C59" s="93"/>
      <c r="D59" s="94" t="s">
        <v>44</v>
      </c>
      <c r="E59" s="94"/>
      <c r="F59" s="94"/>
      <c r="G59" s="94"/>
      <c r="H59" s="92">
        <v>140381.67</v>
      </c>
      <c r="I59" s="92"/>
      <c r="J59" s="63">
        <f t="shared" si="0"/>
        <v>3.100000662479795</v>
      </c>
    </row>
    <row r="60" spans="1:10" ht="15">
      <c r="A60" s="96" t="s">
        <v>45</v>
      </c>
      <c r="B60" s="96"/>
      <c r="C60" s="96"/>
      <c r="D60" s="96"/>
      <c r="E60" s="96"/>
      <c r="F60" s="96"/>
      <c r="G60" s="12"/>
      <c r="H60" s="92">
        <v>4844.12</v>
      </c>
      <c r="I60" s="92"/>
      <c r="J60" s="63">
        <f t="shared" si="0"/>
        <v>0.10697105404951816</v>
      </c>
    </row>
    <row r="61" spans="1:10" ht="15">
      <c r="A61" s="91" t="s">
        <v>46</v>
      </c>
      <c r="B61" s="91"/>
      <c r="C61" s="91"/>
      <c r="D61" s="91"/>
      <c r="E61" s="91"/>
      <c r="F61" s="91"/>
      <c r="G61" s="12"/>
      <c r="H61" s="92">
        <v>3381.08</v>
      </c>
      <c r="I61" s="92"/>
      <c r="J61" s="63">
        <f t="shared" si="0"/>
        <v>0.07466323943786381</v>
      </c>
    </row>
    <row r="62" spans="1:10" ht="15">
      <c r="A62" s="91" t="s">
        <v>47</v>
      </c>
      <c r="B62" s="91"/>
      <c r="C62" s="91"/>
      <c r="D62" s="91"/>
      <c r="E62" s="91"/>
      <c r="F62" s="91"/>
      <c r="G62" s="12"/>
      <c r="H62" s="92">
        <v>1463.04</v>
      </c>
      <c r="I62" s="92"/>
      <c r="J62" s="63">
        <f t="shared" si="0"/>
        <v>0.03230781461165435</v>
      </c>
    </row>
    <row r="63" spans="1:10" ht="15">
      <c r="A63" s="96" t="s">
        <v>49</v>
      </c>
      <c r="B63" s="96"/>
      <c r="C63" s="96"/>
      <c r="D63" s="96"/>
      <c r="E63" s="96"/>
      <c r="F63" s="96"/>
      <c r="G63" s="12"/>
      <c r="H63" s="92">
        <v>63270.09</v>
      </c>
      <c r="I63" s="92"/>
      <c r="J63" s="63">
        <f t="shared" si="0"/>
        <v>1.3971718737578505</v>
      </c>
    </row>
    <row r="64" spans="1:10" ht="15">
      <c r="A64" s="96" t="s">
        <v>51</v>
      </c>
      <c r="B64" s="96"/>
      <c r="C64" s="96"/>
      <c r="D64" s="96"/>
      <c r="E64" s="96"/>
      <c r="F64" s="96"/>
      <c r="G64" s="12"/>
      <c r="H64" s="92">
        <v>9280.96</v>
      </c>
      <c r="I64" s="92"/>
      <c r="J64" s="63">
        <f t="shared" si="0"/>
        <v>0.2049482824107198</v>
      </c>
    </row>
    <row r="65" spans="1:10" ht="15">
      <c r="A65" s="93"/>
      <c r="B65" s="93"/>
      <c r="C65" s="93"/>
      <c r="D65" s="94" t="s">
        <v>52</v>
      </c>
      <c r="E65" s="94"/>
      <c r="F65" s="94"/>
      <c r="G65" s="94"/>
      <c r="H65" s="92">
        <v>1596.16</v>
      </c>
      <c r="I65" s="92"/>
      <c r="J65" s="63">
        <f t="shared" si="0"/>
        <v>0.03524745828585562</v>
      </c>
    </row>
    <row r="66" spans="1:10" ht="15">
      <c r="A66" s="93"/>
      <c r="B66" s="93"/>
      <c r="C66" s="93"/>
      <c r="D66" s="94" t="s">
        <v>137</v>
      </c>
      <c r="E66" s="94"/>
      <c r="F66" s="94"/>
      <c r="G66" s="94"/>
      <c r="H66" s="95">
        <v>1866</v>
      </c>
      <c r="I66" s="95"/>
      <c r="J66" s="63">
        <f t="shared" si="0"/>
        <v>0.04120624320958211</v>
      </c>
    </row>
    <row r="67" spans="1:11" ht="24.75" customHeight="1">
      <c r="A67" s="93"/>
      <c r="B67" s="93"/>
      <c r="C67" s="93"/>
      <c r="D67" s="94" t="s">
        <v>58</v>
      </c>
      <c r="E67" s="94"/>
      <c r="F67" s="94"/>
      <c r="G67" s="94"/>
      <c r="H67" s="92">
        <v>5818.8</v>
      </c>
      <c r="I67" s="92"/>
      <c r="J67" s="63">
        <f t="shared" si="0"/>
        <v>0.1284945809152821</v>
      </c>
      <c r="K67" s="62"/>
    </row>
    <row r="68" spans="1:10" ht="15">
      <c r="A68" s="96" t="s">
        <v>59</v>
      </c>
      <c r="B68" s="96"/>
      <c r="C68" s="96"/>
      <c r="D68" s="96"/>
      <c r="E68" s="96"/>
      <c r="F68" s="96"/>
      <c r="G68" s="12"/>
      <c r="H68" s="92">
        <v>6875.22</v>
      </c>
      <c r="I68" s="92"/>
      <c r="J68" s="63">
        <f t="shared" si="0"/>
        <v>0.151823144394096</v>
      </c>
    </row>
    <row r="69" spans="1:11" ht="15">
      <c r="A69" s="93"/>
      <c r="B69" s="93"/>
      <c r="C69" s="93"/>
      <c r="D69" s="94" t="s">
        <v>60</v>
      </c>
      <c r="E69" s="94"/>
      <c r="F69" s="94"/>
      <c r="G69" s="94"/>
      <c r="H69" s="97">
        <v>3505</v>
      </c>
      <c r="I69" s="97"/>
      <c r="J69" s="63">
        <f t="shared" si="0"/>
        <v>0.07739972264179276</v>
      </c>
      <c r="K69" s="66"/>
    </row>
    <row r="70" spans="1:10" ht="24.75" customHeight="1">
      <c r="A70" s="93"/>
      <c r="B70" s="93"/>
      <c r="C70" s="93"/>
      <c r="D70" s="94" t="s">
        <v>61</v>
      </c>
      <c r="E70" s="94"/>
      <c r="F70" s="94"/>
      <c r="G70" s="94"/>
      <c r="H70" s="92">
        <v>3370.72</v>
      </c>
      <c r="I70" s="92"/>
      <c r="J70" s="63">
        <f t="shared" si="0"/>
        <v>0.07443446308220933</v>
      </c>
    </row>
    <row r="71" spans="1:10" ht="24.75" customHeight="1">
      <c r="A71" s="96" t="s">
        <v>62</v>
      </c>
      <c r="B71" s="96"/>
      <c r="C71" s="96"/>
      <c r="D71" s="96"/>
      <c r="E71" s="96"/>
      <c r="F71" s="96"/>
      <c r="G71" s="12"/>
      <c r="H71" s="95">
        <v>37728</v>
      </c>
      <c r="I71" s="95"/>
      <c r="J71" s="63">
        <f t="shared" si="0"/>
        <v>0.8331345893950235</v>
      </c>
    </row>
    <row r="72" spans="1:10" ht="15">
      <c r="A72" s="93"/>
      <c r="B72" s="93"/>
      <c r="C72" s="93"/>
      <c r="D72" s="94" t="s">
        <v>138</v>
      </c>
      <c r="E72" s="94"/>
      <c r="F72" s="94"/>
      <c r="G72" s="94"/>
      <c r="H72" s="95">
        <v>4500</v>
      </c>
      <c r="I72" s="95"/>
      <c r="J72" s="63">
        <f t="shared" si="0"/>
        <v>0.09937196915494077</v>
      </c>
    </row>
    <row r="73" spans="1:10" ht="15">
      <c r="A73" s="93"/>
      <c r="B73" s="93"/>
      <c r="C73" s="93"/>
      <c r="D73" s="94" t="s">
        <v>139</v>
      </c>
      <c r="E73" s="94"/>
      <c r="F73" s="94"/>
      <c r="G73" s="94"/>
      <c r="H73" s="95">
        <v>528</v>
      </c>
      <c r="I73" s="95"/>
      <c r="J73" s="63">
        <f t="shared" si="0"/>
        <v>0.011659644380846384</v>
      </c>
    </row>
    <row r="74" spans="1:10" ht="24.75" customHeight="1">
      <c r="A74" s="93"/>
      <c r="B74" s="93"/>
      <c r="C74" s="93"/>
      <c r="D74" s="94" t="s">
        <v>63</v>
      </c>
      <c r="E74" s="94"/>
      <c r="F74" s="94"/>
      <c r="G74" s="94"/>
      <c r="H74" s="95">
        <v>32700</v>
      </c>
      <c r="I74" s="95"/>
      <c r="J74" s="63">
        <f t="shared" si="0"/>
        <v>0.7221029758592363</v>
      </c>
    </row>
    <row r="75" spans="1:10" ht="24.75" customHeight="1">
      <c r="A75" s="96" t="s">
        <v>109</v>
      </c>
      <c r="B75" s="96"/>
      <c r="C75" s="96"/>
      <c r="D75" s="96"/>
      <c r="E75" s="96"/>
      <c r="F75" s="96"/>
      <c r="G75" s="12"/>
      <c r="H75" s="92">
        <v>1928.88</v>
      </c>
      <c r="I75" s="92"/>
      <c r="J75" s="63">
        <f t="shared" si="0"/>
        <v>0.04259480085857382</v>
      </c>
    </row>
    <row r="76" spans="1:10" ht="15">
      <c r="A76" s="93"/>
      <c r="B76" s="93"/>
      <c r="C76" s="93"/>
      <c r="D76" s="94" t="s">
        <v>140</v>
      </c>
      <c r="E76" s="94"/>
      <c r="F76" s="94"/>
      <c r="G76" s="94"/>
      <c r="H76" s="92">
        <v>1605.21</v>
      </c>
      <c r="I76" s="92"/>
      <c r="J76" s="63">
        <f t="shared" si="0"/>
        <v>0.035447306357156115</v>
      </c>
    </row>
    <row r="77" spans="1:10" ht="15">
      <c r="A77" s="93"/>
      <c r="B77" s="93"/>
      <c r="C77" s="93"/>
      <c r="D77" s="94" t="s">
        <v>141</v>
      </c>
      <c r="E77" s="94"/>
      <c r="F77" s="94"/>
      <c r="G77" s="94"/>
      <c r="H77" s="92">
        <v>323.67</v>
      </c>
      <c r="I77" s="92"/>
      <c r="J77" s="63">
        <f t="shared" si="0"/>
        <v>0.007147494501417707</v>
      </c>
    </row>
    <row r="78" spans="1:10" ht="24.75" customHeight="1">
      <c r="A78" s="96" t="s">
        <v>91</v>
      </c>
      <c r="B78" s="96"/>
      <c r="C78" s="96"/>
      <c r="D78" s="96"/>
      <c r="E78" s="96"/>
      <c r="F78" s="96"/>
      <c r="G78" s="12"/>
      <c r="H78" s="92">
        <v>4229.66</v>
      </c>
      <c r="I78" s="92"/>
      <c r="J78" s="63">
        <f t="shared" si="0"/>
        <v>0.09340214290130817</v>
      </c>
    </row>
    <row r="79" spans="1:10" ht="15">
      <c r="A79" s="93"/>
      <c r="B79" s="93"/>
      <c r="C79" s="93"/>
      <c r="D79" s="94" t="s">
        <v>94</v>
      </c>
      <c r="E79" s="94"/>
      <c r="F79" s="94"/>
      <c r="G79" s="94"/>
      <c r="H79" s="95">
        <v>2324</v>
      </c>
      <c r="I79" s="95"/>
      <c r="J79" s="63">
        <f t="shared" si="0"/>
        <v>0.051320101403573855</v>
      </c>
    </row>
    <row r="80" spans="1:10" ht="15">
      <c r="A80" s="93"/>
      <c r="B80" s="93"/>
      <c r="C80" s="93"/>
      <c r="D80" s="94" t="s">
        <v>142</v>
      </c>
      <c r="E80" s="94"/>
      <c r="F80" s="94"/>
      <c r="G80" s="94"/>
      <c r="H80" s="92">
        <v>1905.66</v>
      </c>
      <c r="I80" s="92"/>
      <c r="J80" s="63">
        <f t="shared" si="0"/>
        <v>0.04208204149773432</v>
      </c>
    </row>
    <row r="81" spans="1:10" ht="24.75" customHeight="1">
      <c r="A81" s="96" t="s">
        <v>65</v>
      </c>
      <c r="B81" s="96"/>
      <c r="C81" s="96"/>
      <c r="D81" s="96"/>
      <c r="E81" s="96"/>
      <c r="F81" s="96"/>
      <c r="G81" s="12"/>
      <c r="H81" s="97">
        <v>17961.4</v>
      </c>
      <c r="I81" s="97"/>
      <c r="J81" s="63">
        <f t="shared" si="0"/>
        <v>0.3966354859510119</v>
      </c>
    </row>
    <row r="82" spans="1:10" ht="24.75" customHeight="1">
      <c r="A82" s="93"/>
      <c r="B82" s="93"/>
      <c r="C82" s="93"/>
      <c r="D82" s="94" t="s">
        <v>68</v>
      </c>
      <c r="E82" s="94"/>
      <c r="F82" s="94"/>
      <c r="G82" s="94"/>
      <c r="H82" s="97">
        <v>3021.8</v>
      </c>
      <c r="I82" s="97"/>
      <c r="J82" s="63">
        <f t="shared" si="0"/>
        <v>0.06672938142053335</v>
      </c>
    </row>
    <row r="83" spans="1:10" ht="15">
      <c r="A83" s="93"/>
      <c r="B83" s="93"/>
      <c r="C83" s="93"/>
      <c r="D83" s="94" t="s">
        <v>143</v>
      </c>
      <c r="E83" s="94"/>
      <c r="F83" s="94"/>
      <c r="G83" s="94"/>
      <c r="H83" s="92">
        <v>7695.26</v>
      </c>
      <c r="I83" s="92"/>
      <c r="J83" s="63">
        <f t="shared" si="0"/>
        <v>0.1699318087464999</v>
      </c>
    </row>
    <row r="84" spans="1:10" ht="15">
      <c r="A84" s="93"/>
      <c r="B84" s="93"/>
      <c r="C84" s="93"/>
      <c r="D84" s="94" t="s">
        <v>240</v>
      </c>
      <c r="E84" s="94"/>
      <c r="F84" s="94"/>
      <c r="G84" s="94"/>
      <c r="H84" s="92">
        <v>2940.24</v>
      </c>
      <c r="I84" s="92"/>
      <c r="J84" s="63">
        <f t="shared" si="0"/>
        <v>0.06492831968624957</v>
      </c>
    </row>
    <row r="85" spans="1:10" ht="15">
      <c r="A85" s="93"/>
      <c r="B85" s="93"/>
      <c r="C85" s="93"/>
      <c r="D85" s="94" t="s">
        <v>144</v>
      </c>
      <c r="E85" s="94"/>
      <c r="F85" s="94"/>
      <c r="G85" s="94"/>
      <c r="H85" s="92">
        <v>2145.67</v>
      </c>
      <c r="I85" s="92"/>
      <c r="J85" s="63">
        <f t="shared" si="0"/>
        <v>0.04738210067926262</v>
      </c>
    </row>
    <row r="86" spans="1:10" ht="24.75" customHeight="1">
      <c r="A86" s="93"/>
      <c r="B86" s="93"/>
      <c r="C86" s="93"/>
      <c r="D86" s="94" t="s">
        <v>239</v>
      </c>
      <c r="E86" s="94"/>
      <c r="F86" s="94"/>
      <c r="G86" s="94"/>
      <c r="H86" s="92">
        <v>2158.43</v>
      </c>
      <c r="I86" s="92"/>
      <c r="J86" s="63">
        <f t="shared" si="0"/>
        <v>0.0476638754184664</v>
      </c>
    </row>
    <row r="87" spans="1:10" ht="15">
      <c r="A87" s="96" t="s">
        <v>69</v>
      </c>
      <c r="B87" s="96"/>
      <c r="C87" s="96"/>
      <c r="D87" s="96"/>
      <c r="E87" s="96"/>
      <c r="F87" s="96"/>
      <c r="G87" s="12"/>
      <c r="H87" s="92">
        <v>8803.41</v>
      </c>
      <c r="I87" s="92"/>
      <c r="J87" s="63">
        <f t="shared" si="0"/>
        <v>0.19440270821739936</v>
      </c>
    </row>
    <row r="88" spans="1:10" ht="15">
      <c r="A88" s="93"/>
      <c r="B88" s="93"/>
      <c r="C88" s="93"/>
      <c r="D88" s="94" t="s">
        <v>70</v>
      </c>
      <c r="E88" s="94"/>
      <c r="F88" s="94"/>
      <c r="G88" s="94"/>
      <c r="H88" s="97">
        <v>3186.1</v>
      </c>
      <c r="I88" s="97"/>
      <c r="J88" s="63">
        <f t="shared" si="0"/>
        <v>0.0703575624276793</v>
      </c>
    </row>
    <row r="89" spans="1:10" ht="15">
      <c r="A89" s="93"/>
      <c r="B89" s="93"/>
      <c r="C89" s="93"/>
      <c r="D89" s="94" t="s">
        <v>96</v>
      </c>
      <c r="E89" s="94"/>
      <c r="F89" s="94"/>
      <c r="G89" s="94"/>
      <c r="H89" s="92">
        <v>875.83</v>
      </c>
      <c r="I89" s="92"/>
      <c r="J89" s="63">
        <f t="shared" si="0"/>
        <v>0.019340655943327064</v>
      </c>
    </row>
    <row r="90" spans="1:10" ht="15">
      <c r="A90" s="93"/>
      <c r="B90" s="93"/>
      <c r="C90" s="93"/>
      <c r="D90" s="94" t="s">
        <v>97</v>
      </c>
      <c r="E90" s="94"/>
      <c r="F90" s="94"/>
      <c r="G90" s="94"/>
      <c r="H90" s="95">
        <v>3380</v>
      </c>
      <c r="I90" s="95"/>
      <c r="J90" s="63">
        <f t="shared" si="0"/>
        <v>0.07463939016526663</v>
      </c>
    </row>
    <row r="91" spans="1:10" ht="24.75" customHeight="1">
      <c r="A91" s="93"/>
      <c r="B91" s="93"/>
      <c r="C91" s="93"/>
      <c r="D91" s="94" t="s">
        <v>145</v>
      </c>
      <c r="E91" s="94"/>
      <c r="F91" s="94"/>
      <c r="G91" s="94"/>
      <c r="H91" s="92">
        <v>213.48</v>
      </c>
      <c r="I91" s="92"/>
      <c r="J91" s="63">
        <f t="shared" si="0"/>
        <v>0.00471420621671039</v>
      </c>
    </row>
    <row r="92" spans="1:10" ht="24.75" customHeight="1">
      <c r="A92" s="93"/>
      <c r="B92" s="93"/>
      <c r="C92" s="93"/>
      <c r="D92" s="94" t="s">
        <v>130</v>
      </c>
      <c r="E92" s="94"/>
      <c r="F92" s="94"/>
      <c r="G92" s="94"/>
      <c r="H92" s="95">
        <v>1148</v>
      </c>
      <c r="I92" s="95"/>
      <c r="J92" s="63">
        <f t="shared" si="0"/>
        <v>0.025350893464416005</v>
      </c>
    </row>
    <row r="93" spans="1:10" ht="15">
      <c r="A93" s="96" t="s">
        <v>74</v>
      </c>
      <c r="B93" s="96"/>
      <c r="C93" s="96"/>
      <c r="D93" s="96"/>
      <c r="E93" s="96"/>
      <c r="F93" s="96"/>
      <c r="G93" s="12"/>
      <c r="H93" s="92">
        <v>60029.09</v>
      </c>
      <c r="I93" s="92"/>
      <c r="J93" s="63">
        <f t="shared" si="0"/>
        <v>1.325601973306481</v>
      </c>
    </row>
    <row r="94" spans="1:10" ht="15">
      <c r="A94" s="91" t="s">
        <v>75</v>
      </c>
      <c r="B94" s="91"/>
      <c r="C94" s="91"/>
      <c r="D94" s="91"/>
      <c r="E94" s="91"/>
      <c r="F94" s="91"/>
      <c r="G94" s="12"/>
      <c r="H94" s="92">
        <v>26656.52</v>
      </c>
      <c r="I94" s="92"/>
      <c r="J94" s="63">
        <f t="shared" si="0"/>
        <v>0.588646862937347</v>
      </c>
    </row>
    <row r="95" spans="1:10" ht="15">
      <c r="A95" s="91" t="s">
        <v>76</v>
      </c>
      <c r="B95" s="91"/>
      <c r="C95" s="91"/>
      <c r="D95" s="91"/>
      <c r="E95" s="91"/>
      <c r="F95" s="91"/>
      <c r="G95" s="12"/>
      <c r="H95" s="92">
        <v>33372.57</v>
      </c>
      <c r="I95" s="92"/>
      <c r="J95" s="63">
        <f t="shared" si="0"/>
        <v>0.7369551103691339</v>
      </c>
    </row>
    <row r="96" spans="1:10" ht="45" customHeight="1">
      <c r="A96" s="96" t="s">
        <v>77</v>
      </c>
      <c r="B96" s="96"/>
      <c r="C96" s="96"/>
      <c r="D96" s="96"/>
      <c r="E96" s="96"/>
      <c r="F96" s="96"/>
      <c r="G96" s="12"/>
      <c r="H96" s="92">
        <v>144546.86</v>
      </c>
      <c r="I96" s="92"/>
      <c r="J96" s="63">
        <f t="shared" si="0"/>
        <v>3.1919791363030092</v>
      </c>
    </row>
    <row r="97" spans="1:10" ht="15">
      <c r="A97" s="91" t="s">
        <v>78</v>
      </c>
      <c r="B97" s="91"/>
      <c r="C97" s="91"/>
      <c r="D97" s="91"/>
      <c r="E97" s="91"/>
      <c r="F97" s="91"/>
      <c r="G97" s="12"/>
      <c r="H97" s="92">
        <v>72724.03</v>
      </c>
      <c r="I97" s="92"/>
      <c r="J97" s="63">
        <f t="shared" si="0"/>
        <v>1.6059400146628862</v>
      </c>
    </row>
    <row r="98" spans="1:10" ht="15">
      <c r="A98" s="91" t="s">
        <v>79</v>
      </c>
      <c r="B98" s="91"/>
      <c r="C98" s="91"/>
      <c r="D98" s="91"/>
      <c r="E98" s="91"/>
      <c r="F98" s="91"/>
      <c r="G98" s="12"/>
      <c r="H98" s="92">
        <v>12196.34</v>
      </c>
      <c r="I98" s="92"/>
      <c r="J98" s="63">
        <f t="shared" si="0"/>
        <v>0.26932762717403785</v>
      </c>
    </row>
    <row r="99" spans="1:10" ht="15">
      <c r="A99" s="91" t="s">
        <v>80</v>
      </c>
      <c r="B99" s="91"/>
      <c r="C99" s="91"/>
      <c r="D99" s="91"/>
      <c r="E99" s="91"/>
      <c r="F99" s="91"/>
      <c r="G99" s="12"/>
      <c r="H99" s="92">
        <v>59626.49</v>
      </c>
      <c r="I99" s="92"/>
      <c r="J99" s="63">
        <f t="shared" si="0"/>
        <v>1.3167114944660854</v>
      </c>
    </row>
    <row r="100" spans="1:10" ht="15">
      <c r="A100" s="87" t="s">
        <v>81</v>
      </c>
      <c r="B100" s="87"/>
      <c r="C100" s="87"/>
      <c r="D100" s="88">
        <v>613433.41</v>
      </c>
      <c r="E100" s="88"/>
      <c r="F100" s="88"/>
      <c r="G100" s="88"/>
      <c r="H100" s="88"/>
      <c r="I100" s="88"/>
      <c r="J100" s="64"/>
    </row>
    <row r="101" spans="1:11" ht="15">
      <c r="A101" s="8"/>
      <c r="B101" s="8"/>
      <c r="C101" s="8"/>
      <c r="D101" s="89"/>
      <c r="E101" s="89"/>
      <c r="F101" s="8"/>
      <c r="G101" s="8"/>
      <c r="H101" s="8"/>
      <c r="I101" s="8"/>
      <c r="J101" s="8"/>
      <c r="K101" s="8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90" t="s">
        <v>82</v>
      </c>
      <c r="B103" s="90"/>
      <c r="C103" s="8"/>
      <c r="D103" s="8"/>
      <c r="E103" s="8"/>
      <c r="F103" s="8"/>
      <c r="G103" s="8"/>
      <c r="H103" s="8"/>
      <c r="I103" s="8"/>
      <c r="J103" s="8" t="s">
        <v>83</v>
      </c>
      <c r="K103" s="8"/>
    </row>
    <row r="104" spans="1:11" ht="15">
      <c r="A104" s="8" t="s">
        <v>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sheetProtection/>
  <mergeCells count="229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28:F28"/>
    <mergeCell ref="J28:K28"/>
    <mergeCell ref="A29:F29"/>
    <mergeCell ref="J29:K29"/>
    <mergeCell ref="A30:C30"/>
    <mergeCell ref="D30:G30"/>
    <mergeCell ref="J30:K30"/>
    <mergeCell ref="A25:E25"/>
    <mergeCell ref="F25:G25"/>
    <mergeCell ref="H25:I25"/>
    <mergeCell ref="J25:K25"/>
    <mergeCell ref="A27:C27"/>
    <mergeCell ref="D27:G27"/>
    <mergeCell ref="J27:K27"/>
    <mergeCell ref="A37:E37"/>
    <mergeCell ref="F37:G37"/>
    <mergeCell ref="H37:I37"/>
    <mergeCell ref="J37:K37"/>
    <mergeCell ref="A38:E38"/>
    <mergeCell ref="F38:G38"/>
    <mergeCell ref="H38:I38"/>
    <mergeCell ref="J38:K38"/>
    <mergeCell ref="A31:C31"/>
    <mergeCell ref="D31:K31"/>
    <mergeCell ref="D32:E32"/>
    <mergeCell ref="H34:I34"/>
    <mergeCell ref="A36:E36"/>
    <mergeCell ref="F36:G36"/>
    <mergeCell ref="H36:I36"/>
    <mergeCell ref="J36:K36"/>
    <mergeCell ref="A43:C43"/>
    <mergeCell ref="D43:G43"/>
    <mergeCell ref="H43:I43"/>
    <mergeCell ref="A40:C40"/>
    <mergeCell ref="D40:G40"/>
    <mergeCell ref="H40:I40"/>
    <mergeCell ref="A41:F41"/>
    <mergeCell ref="H41:I41"/>
    <mergeCell ref="A42:F42"/>
    <mergeCell ref="H42:I42"/>
    <mergeCell ref="A46:F46"/>
    <mergeCell ref="H46:I46"/>
    <mergeCell ref="A47:C47"/>
    <mergeCell ref="D47:G47"/>
    <mergeCell ref="H47:I47"/>
    <mergeCell ref="A48:C48"/>
    <mergeCell ref="D48:G48"/>
    <mergeCell ref="H48:I48"/>
    <mergeCell ref="A44:C44"/>
    <mergeCell ref="D44:G44"/>
    <mergeCell ref="H44:I44"/>
    <mergeCell ref="A45:C45"/>
    <mergeCell ref="D45:G45"/>
    <mergeCell ref="H45:I45"/>
    <mergeCell ref="A51:C51"/>
    <mergeCell ref="D51:G51"/>
    <mergeCell ref="H51:I51"/>
    <mergeCell ref="A52:C52"/>
    <mergeCell ref="D52:G52"/>
    <mergeCell ref="H52:I52"/>
    <mergeCell ref="A49:C49"/>
    <mergeCell ref="D49:G49"/>
    <mergeCell ref="H49:I49"/>
    <mergeCell ref="A50:F50"/>
    <mergeCell ref="H50:I50"/>
    <mergeCell ref="A55:C55"/>
    <mergeCell ref="D55:G55"/>
    <mergeCell ref="H55:I55"/>
    <mergeCell ref="A56:C56"/>
    <mergeCell ref="D56:G56"/>
    <mergeCell ref="H56:I56"/>
    <mergeCell ref="A53:C53"/>
    <mergeCell ref="D53:G53"/>
    <mergeCell ref="H53:I53"/>
    <mergeCell ref="A54:C54"/>
    <mergeCell ref="D54:G54"/>
    <mergeCell ref="H54:I54"/>
    <mergeCell ref="A59:C59"/>
    <mergeCell ref="D59:G59"/>
    <mergeCell ref="H59:I59"/>
    <mergeCell ref="A60:F60"/>
    <mergeCell ref="H60:I60"/>
    <mergeCell ref="A61:F61"/>
    <mergeCell ref="H61:I61"/>
    <mergeCell ref="A57:F57"/>
    <mergeCell ref="H57:I57"/>
    <mergeCell ref="A58:C58"/>
    <mergeCell ref="D58:G58"/>
    <mergeCell ref="H58:I58"/>
    <mergeCell ref="A63:F63"/>
    <mergeCell ref="H63:I63"/>
    <mergeCell ref="A62:F62"/>
    <mergeCell ref="H62:I62"/>
    <mergeCell ref="A64:F64"/>
    <mergeCell ref="H64:I64"/>
    <mergeCell ref="A65:C65"/>
    <mergeCell ref="D65:G65"/>
    <mergeCell ref="H65:I65"/>
    <mergeCell ref="A68:F68"/>
    <mergeCell ref="H68:I68"/>
    <mergeCell ref="A66:C66"/>
    <mergeCell ref="D66:G66"/>
    <mergeCell ref="H66:I66"/>
    <mergeCell ref="A67:C67"/>
    <mergeCell ref="D67:G67"/>
    <mergeCell ref="H67:I67"/>
    <mergeCell ref="A69:C69"/>
    <mergeCell ref="D69:G69"/>
    <mergeCell ref="H69:I69"/>
    <mergeCell ref="A70:C70"/>
    <mergeCell ref="D70:G70"/>
    <mergeCell ref="H70:I70"/>
    <mergeCell ref="A73:C73"/>
    <mergeCell ref="D73:G73"/>
    <mergeCell ref="H73:I73"/>
    <mergeCell ref="A74:C74"/>
    <mergeCell ref="D74:G74"/>
    <mergeCell ref="H74:I74"/>
    <mergeCell ref="A71:F71"/>
    <mergeCell ref="H71:I71"/>
    <mergeCell ref="A72:C72"/>
    <mergeCell ref="D72:G72"/>
    <mergeCell ref="H72:I72"/>
    <mergeCell ref="A77:C77"/>
    <mergeCell ref="D77:G77"/>
    <mergeCell ref="H77:I77"/>
    <mergeCell ref="A78:F78"/>
    <mergeCell ref="H78:I78"/>
    <mergeCell ref="A75:F75"/>
    <mergeCell ref="H75:I75"/>
    <mergeCell ref="A76:C76"/>
    <mergeCell ref="D76:G76"/>
    <mergeCell ref="H76:I76"/>
    <mergeCell ref="A80:C80"/>
    <mergeCell ref="D80:G80"/>
    <mergeCell ref="H80:I80"/>
    <mergeCell ref="A81:F81"/>
    <mergeCell ref="H81:I81"/>
    <mergeCell ref="A79:C79"/>
    <mergeCell ref="D79:G79"/>
    <mergeCell ref="H79:I79"/>
    <mergeCell ref="A84:C84"/>
    <mergeCell ref="D84:G84"/>
    <mergeCell ref="H84:I84"/>
    <mergeCell ref="A86:C86"/>
    <mergeCell ref="D86:G86"/>
    <mergeCell ref="H86:I86"/>
    <mergeCell ref="A87:F87"/>
    <mergeCell ref="H87:I87"/>
    <mergeCell ref="A85:C85"/>
    <mergeCell ref="D85:G85"/>
    <mergeCell ref="H85:I85"/>
    <mergeCell ref="A82:C82"/>
    <mergeCell ref="D82:G82"/>
    <mergeCell ref="H82:I82"/>
    <mergeCell ref="A83:C83"/>
    <mergeCell ref="D83:G83"/>
    <mergeCell ref="H83:I83"/>
    <mergeCell ref="A90:C90"/>
    <mergeCell ref="D90:G90"/>
    <mergeCell ref="H90:I90"/>
    <mergeCell ref="A88:C88"/>
    <mergeCell ref="D88:G88"/>
    <mergeCell ref="H88:I88"/>
    <mergeCell ref="A89:C89"/>
    <mergeCell ref="D89:G89"/>
    <mergeCell ref="H89:I89"/>
    <mergeCell ref="A93:F93"/>
    <mergeCell ref="H93:I93"/>
    <mergeCell ref="A98:F98"/>
    <mergeCell ref="H98:I98"/>
    <mergeCell ref="A96:F96"/>
    <mergeCell ref="H96:I96"/>
    <mergeCell ref="A97:F97"/>
    <mergeCell ref="H97:I97"/>
    <mergeCell ref="A91:C91"/>
    <mergeCell ref="D91:G91"/>
    <mergeCell ref="H91:I91"/>
    <mergeCell ref="A92:C92"/>
    <mergeCell ref="D92:G92"/>
    <mergeCell ref="H92:I92"/>
    <mergeCell ref="D101:E101"/>
    <mergeCell ref="A103:B103"/>
    <mergeCell ref="A99:F99"/>
    <mergeCell ref="H99:I99"/>
    <mergeCell ref="A100:C100"/>
    <mergeCell ref="D100:I100"/>
    <mergeCell ref="A94:F94"/>
    <mergeCell ref="H94:I94"/>
    <mergeCell ref="A95:F95"/>
    <mergeCell ref="H95:I95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37">
      <selection activeCell="H53" sqref="H53:I53"/>
    </sheetView>
  </sheetViews>
  <sheetFormatPr defaultColWidth="9.140625" defaultRowHeight="15"/>
  <sheetData>
    <row r="1" spans="1:11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5">
      <c r="A5" s="17" t="s">
        <v>3</v>
      </c>
      <c r="B5" s="17"/>
      <c r="C5" s="17"/>
      <c r="D5" s="17"/>
      <c r="E5" s="17"/>
      <c r="F5" s="15"/>
      <c r="G5" s="15"/>
      <c r="H5" s="15"/>
      <c r="I5" s="15"/>
      <c r="J5" s="15"/>
      <c r="K5" s="15"/>
    </row>
    <row r="6" spans="1:11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">
      <c r="A7" s="16" t="s">
        <v>146</v>
      </c>
      <c r="B7" s="16"/>
      <c r="C7" s="16"/>
      <c r="D7" s="16"/>
      <c r="E7" s="16"/>
      <c r="F7" s="16" t="s">
        <v>147</v>
      </c>
      <c r="G7" s="16"/>
      <c r="H7" s="16"/>
      <c r="I7" s="109" t="s">
        <v>148</v>
      </c>
      <c r="J7" s="109"/>
      <c r="K7" s="109"/>
    </row>
    <row r="8" spans="1:11" ht="15">
      <c r="A8" s="18" t="s">
        <v>17</v>
      </c>
      <c r="B8" s="16"/>
      <c r="C8" s="16"/>
      <c r="D8" s="16"/>
      <c r="E8" s="16" t="s">
        <v>8</v>
      </c>
      <c r="F8" s="16"/>
      <c r="G8" s="16"/>
      <c r="H8" s="128">
        <v>323978</v>
      </c>
      <c r="I8" s="128"/>
      <c r="J8" s="16" t="s">
        <v>9</v>
      </c>
      <c r="K8" s="16"/>
    </row>
    <row r="9" spans="1:1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">
      <c r="A10" s="119" t="s">
        <v>10</v>
      </c>
      <c r="B10" s="119"/>
      <c r="C10" s="119"/>
      <c r="D10" s="119"/>
      <c r="E10" s="119"/>
      <c r="F10" s="120" t="s">
        <v>11</v>
      </c>
      <c r="G10" s="120"/>
      <c r="H10" s="120" t="s">
        <v>12</v>
      </c>
      <c r="I10" s="120"/>
      <c r="J10" s="120" t="s">
        <v>13</v>
      </c>
      <c r="K10" s="120"/>
    </row>
    <row r="11" spans="1:11" ht="15">
      <c r="A11" s="119" t="s">
        <v>18</v>
      </c>
      <c r="B11" s="119"/>
      <c r="C11" s="119"/>
      <c r="D11" s="119"/>
      <c r="E11" s="119"/>
      <c r="F11" s="111">
        <v>95451.84</v>
      </c>
      <c r="G11" s="111"/>
      <c r="H11" s="111">
        <v>91482.12</v>
      </c>
      <c r="I11" s="111"/>
      <c r="J11" s="111">
        <v>3969.72</v>
      </c>
      <c r="K11" s="111"/>
    </row>
    <row r="12" spans="1:11" ht="15">
      <c r="A12" s="119" t="s">
        <v>15</v>
      </c>
      <c r="B12" s="119"/>
      <c r="C12" s="119"/>
      <c r="D12" s="119"/>
      <c r="E12" s="119"/>
      <c r="F12" s="111">
        <v>95451.84</v>
      </c>
      <c r="G12" s="111"/>
      <c r="H12" s="111">
        <v>91482.12</v>
      </c>
      <c r="I12" s="111"/>
      <c r="J12" s="111">
        <v>3969.72</v>
      </c>
      <c r="K12" s="111"/>
    </row>
    <row r="13" spans="1:11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>
      <c r="A14" s="16" t="s">
        <v>16</v>
      </c>
      <c r="B14" s="16"/>
      <c r="C14" s="16"/>
      <c r="D14" s="108">
        <v>415460.12</v>
      </c>
      <c r="E14" s="108"/>
      <c r="F14" s="16" t="s">
        <v>9</v>
      </c>
      <c r="G14" s="16"/>
      <c r="H14" s="16"/>
      <c r="I14" s="16"/>
      <c r="J14" s="16"/>
      <c r="K14" s="16"/>
    </row>
    <row r="15" spans="1:1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">
      <c r="A16" s="18" t="s">
        <v>19</v>
      </c>
      <c r="B16" s="16"/>
      <c r="C16" s="16"/>
      <c r="D16" s="16"/>
      <c r="E16" s="16"/>
      <c r="F16" s="16"/>
      <c r="G16" s="16"/>
      <c r="H16" s="108"/>
      <c r="I16" s="108"/>
      <c r="J16" s="16"/>
      <c r="K16" s="16"/>
    </row>
    <row r="17" spans="1:11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">
      <c r="A18" s="119" t="s">
        <v>10</v>
      </c>
      <c r="B18" s="119"/>
      <c r="C18" s="119"/>
      <c r="D18" s="119"/>
      <c r="E18" s="119"/>
      <c r="F18" s="120" t="s">
        <v>11</v>
      </c>
      <c r="G18" s="120"/>
      <c r="H18" s="120" t="s">
        <v>12</v>
      </c>
      <c r="I18" s="120"/>
      <c r="J18" s="120" t="s">
        <v>13</v>
      </c>
      <c r="K18" s="120"/>
    </row>
    <row r="19" spans="1:11" ht="15">
      <c r="A19" s="119" t="s">
        <v>18</v>
      </c>
      <c r="B19" s="119"/>
      <c r="C19" s="119"/>
      <c r="D19" s="119"/>
      <c r="E19" s="119"/>
      <c r="F19" s="111">
        <v>511498.68</v>
      </c>
      <c r="G19" s="111"/>
      <c r="H19" s="111">
        <v>486294.69</v>
      </c>
      <c r="I19" s="111"/>
      <c r="J19" s="111">
        <v>25203.99</v>
      </c>
      <c r="K19" s="111"/>
    </row>
    <row r="20" spans="1:11" ht="15">
      <c r="A20" s="119" t="s">
        <v>15</v>
      </c>
      <c r="B20" s="119"/>
      <c r="C20" s="119"/>
      <c r="D20" s="119"/>
      <c r="E20" s="119"/>
      <c r="F20" s="111">
        <v>511498.68</v>
      </c>
      <c r="G20" s="111"/>
      <c r="H20" s="111">
        <v>486294.69</v>
      </c>
      <c r="I20" s="111"/>
      <c r="J20" s="111">
        <v>25203.99</v>
      </c>
      <c r="K20" s="111"/>
    </row>
    <row r="21" spans="1:11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0" ht="32.25">
      <c r="A22" s="120" t="s">
        <v>20</v>
      </c>
      <c r="B22" s="120"/>
      <c r="C22" s="120"/>
      <c r="D22" s="120" t="s">
        <v>21</v>
      </c>
      <c r="E22" s="120"/>
      <c r="F22" s="120"/>
      <c r="G22" s="120"/>
      <c r="H22" s="120" t="s">
        <v>24</v>
      </c>
      <c r="I22" s="120"/>
      <c r="J22" s="61" t="s">
        <v>238</v>
      </c>
    </row>
    <row r="23" spans="1:10" ht="15">
      <c r="A23" s="114" t="s">
        <v>25</v>
      </c>
      <c r="B23" s="114"/>
      <c r="C23" s="114"/>
      <c r="D23" s="114"/>
      <c r="E23" s="114"/>
      <c r="F23" s="114"/>
      <c r="G23" s="20"/>
      <c r="H23" s="111">
        <v>216594.91</v>
      </c>
      <c r="I23" s="111"/>
      <c r="J23" s="63">
        <f>H23/12/3087.42</f>
        <v>5.846167943892743</v>
      </c>
    </row>
    <row r="24" spans="1:10" ht="15">
      <c r="A24" s="114" t="s">
        <v>26</v>
      </c>
      <c r="B24" s="114"/>
      <c r="C24" s="114"/>
      <c r="D24" s="114"/>
      <c r="E24" s="114"/>
      <c r="F24" s="114"/>
      <c r="G24" s="20"/>
      <c r="H24" s="118">
        <v>36158.4</v>
      </c>
      <c r="I24" s="118"/>
      <c r="J24" s="63">
        <f aca="true" t="shared" si="0" ref="J24:J85">H24/12/3087.42</f>
        <v>0.9759605107176866</v>
      </c>
    </row>
    <row r="25" spans="1:11" ht="24.75" customHeight="1">
      <c r="A25" s="115"/>
      <c r="B25" s="115"/>
      <c r="C25" s="115"/>
      <c r="D25" s="116" t="s">
        <v>28</v>
      </c>
      <c r="E25" s="116"/>
      <c r="F25" s="116"/>
      <c r="G25" s="116"/>
      <c r="H25" s="111">
        <v>17682.68</v>
      </c>
      <c r="I25" s="111"/>
      <c r="J25" s="63">
        <f t="shared" si="0"/>
        <v>0.47727768384821845</v>
      </c>
      <c r="K25" s="62"/>
    </row>
    <row r="26" spans="1:11" ht="24.75" customHeight="1">
      <c r="A26" s="115"/>
      <c r="B26" s="115"/>
      <c r="C26" s="115"/>
      <c r="D26" s="116" t="s">
        <v>29</v>
      </c>
      <c r="E26" s="116"/>
      <c r="F26" s="116"/>
      <c r="G26" s="116"/>
      <c r="H26" s="117">
        <v>9821</v>
      </c>
      <c r="I26" s="117"/>
      <c r="J26" s="63">
        <f t="shared" si="0"/>
        <v>0.26508109251953627</v>
      </c>
      <c r="K26" s="66"/>
    </row>
    <row r="27" spans="1:10" ht="15">
      <c r="A27" s="115"/>
      <c r="B27" s="115"/>
      <c r="C27" s="115"/>
      <c r="D27" s="116" t="s">
        <v>30</v>
      </c>
      <c r="E27" s="116"/>
      <c r="F27" s="116"/>
      <c r="G27" s="116"/>
      <c r="H27" s="118">
        <v>8654.4</v>
      </c>
      <c r="I27" s="118"/>
      <c r="J27" s="63">
        <f t="shared" si="0"/>
        <v>0.2335930971490759</v>
      </c>
    </row>
    <row r="28" spans="1:10" ht="15">
      <c r="A28" s="114" t="s">
        <v>31</v>
      </c>
      <c r="B28" s="114"/>
      <c r="C28" s="114"/>
      <c r="D28" s="114"/>
      <c r="E28" s="114"/>
      <c r="F28" s="114"/>
      <c r="G28" s="20"/>
      <c r="H28" s="111">
        <v>5774.83</v>
      </c>
      <c r="I28" s="111"/>
      <c r="J28" s="63">
        <f t="shared" si="0"/>
        <v>0.15586989568420667</v>
      </c>
    </row>
    <row r="29" spans="1:10" ht="24.75" customHeight="1">
      <c r="A29" s="115"/>
      <c r="B29" s="115"/>
      <c r="C29" s="115"/>
      <c r="D29" s="116" t="s">
        <v>32</v>
      </c>
      <c r="E29" s="116"/>
      <c r="F29" s="116"/>
      <c r="G29" s="116"/>
      <c r="H29" s="111">
        <v>103.21</v>
      </c>
      <c r="I29" s="111"/>
      <c r="J29" s="63">
        <f t="shared" si="0"/>
        <v>0.002785767188569528</v>
      </c>
    </row>
    <row r="30" spans="1:10" ht="24.75" customHeight="1">
      <c r="A30" s="115"/>
      <c r="B30" s="115"/>
      <c r="C30" s="115"/>
      <c r="D30" s="116" t="s">
        <v>33</v>
      </c>
      <c r="E30" s="116"/>
      <c r="F30" s="116"/>
      <c r="G30" s="116"/>
      <c r="H30" s="111">
        <v>1668.08</v>
      </c>
      <c r="I30" s="111"/>
      <c r="J30" s="63">
        <f t="shared" si="0"/>
        <v>0.045023568761835664</v>
      </c>
    </row>
    <row r="31" spans="1:10" ht="15">
      <c r="A31" s="115"/>
      <c r="B31" s="115"/>
      <c r="C31" s="115"/>
      <c r="D31" s="116" t="s">
        <v>34</v>
      </c>
      <c r="E31" s="116"/>
      <c r="F31" s="116"/>
      <c r="G31" s="116"/>
      <c r="H31" s="111">
        <v>4003.54</v>
      </c>
      <c r="I31" s="111"/>
      <c r="J31" s="63">
        <f t="shared" si="0"/>
        <v>0.10806055973380146</v>
      </c>
    </row>
    <row r="32" spans="1:10" ht="15">
      <c r="A32" s="114" t="s">
        <v>35</v>
      </c>
      <c r="B32" s="114"/>
      <c r="C32" s="114"/>
      <c r="D32" s="114"/>
      <c r="E32" s="114"/>
      <c r="F32" s="114"/>
      <c r="G32" s="20"/>
      <c r="H32" s="111">
        <v>45525.31</v>
      </c>
      <c r="I32" s="111"/>
      <c r="J32" s="63">
        <f t="shared" si="0"/>
        <v>1.2287851453101077</v>
      </c>
    </row>
    <row r="33" spans="1:10" ht="24.75" customHeight="1">
      <c r="A33" s="115"/>
      <c r="B33" s="115"/>
      <c r="C33" s="115"/>
      <c r="D33" s="116" t="s">
        <v>36</v>
      </c>
      <c r="E33" s="116"/>
      <c r="F33" s="116"/>
      <c r="G33" s="116"/>
      <c r="H33" s="111">
        <v>9168.64</v>
      </c>
      <c r="I33" s="111"/>
      <c r="J33" s="63">
        <f t="shared" si="0"/>
        <v>0.2474730789245821</v>
      </c>
    </row>
    <row r="34" spans="1:10" ht="24.75" customHeight="1">
      <c r="A34" s="115"/>
      <c r="B34" s="115"/>
      <c r="C34" s="115"/>
      <c r="D34" s="116" t="s">
        <v>37</v>
      </c>
      <c r="E34" s="116"/>
      <c r="F34" s="116"/>
      <c r="G34" s="116"/>
      <c r="H34" s="111">
        <v>5676.82</v>
      </c>
      <c r="I34" s="111"/>
      <c r="J34" s="63">
        <f t="shared" si="0"/>
        <v>0.15322448300954625</v>
      </c>
    </row>
    <row r="35" spans="1:10" ht="24.75" customHeight="1">
      <c r="A35" s="115"/>
      <c r="B35" s="115"/>
      <c r="C35" s="115"/>
      <c r="D35" s="116" t="s">
        <v>38</v>
      </c>
      <c r="E35" s="116"/>
      <c r="F35" s="116"/>
      <c r="G35" s="116"/>
      <c r="H35" s="118">
        <v>4087.2</v>
      </c>
      <c r="I35" s="118"/>
      <c r="J35" s="63">
        <f t="shared" si="0"/>
        <v>0.11031864793257799</v>
      </c>
    </row>
    <row r="36" spans="1:10" ht="24.75" customHeight="1">
      <c r="A36" s="115"/>
      <c r="B36" s="115"/>
      <c r="C36" s="115"/>
      <c r="D36" s="116" t="s">
        <v>39</v>
      </c>
      <c r="E36" s="116"/>
      <c r="F36" s="116"/>
      <c r="G36" s="116"/>
      <c r="H36" s="111">
        <v>6862.42</v>
      </c>
      <c r="I36" s="111"/>
      <c r="J36" s="63">
        <f t="shared" si="0"/>
        <v>0.18522531218082844</v>
      </c>
    </row>
    <row r="37" spans="1:10" ht="24.75" customHeight="1">
      <c r="A37" s="115"/>
      <c r="B37" s="115"/>
      <c r="C37" s="115"/>
      <c r="D37" s="116" t="s">
        <v>249</v>
      </c>
      <c r="E37" s="116"/>
      <c r="F37" s="116"/>
      <c r="G37" s="116"/>
      <c r="H37" s="117">
        <v>6515</v>
      </c>
      <c r="I37" s="117"/>
      <c r="J37" s="63">
        <f t="shared" si="0"/>
        <v>0.1758480111765379</v>
      </c>
    </row>
    <row r="38" spans="1:11" ht="24.75" customHeight="1">
      <c r="A38" s="115"/>
      <c r="B38" s="115"/>
      <c r="C38" s="115"/>
      <c r="D38" s="116" t="s">
        <v>41</v>
      </c>
      <c r="E38" s="116"/>
      <c r="F38" s="116"/>
      <c r="G38" s="116"/>
      <c r="H38" s="111">
        <v>13215.23</v>
      </c>
      <c r="I38" s="111"/>
      <c r="J38" s="63">
        <f t="shared" si="0"/>
        <v>0.3566956120860352</v>
      </c>
      <c r="K38" s="62"/>
    </row>
    <row r="39" spans="1:10" ht="15">
      <c r="A39" s="114" t="s">
        <v>149</v>
      </c>
      <c r="B39" s="114"/>
      <c r="C39" s="114"/>
      <c r="D39" s="114"/>
      <c r="E39" s="114"/>
      <c r="F39" s="114"/>
      <c r="G39" s="20"/>
      <c r="H39" s="111">
        <v>8866.52</v>
      </c>
      <c r="I39" s="111"/>
      <c r="J39" s="63">
        <f t="shared" si="0"/>
        <v>0.23931848166646152</v>
      </c>
    </row>
    <row r="40" spans="1:10" ht="15">
      <c r="A40" s="115"/>
      <c r="B40" s="115"/>
      <c r="C40" s="115"/>
      <c r="D40" s="116" t="s">
        <v>150</v>
      </c>
      <c r="E40" s="116"/>
      <c r="F40" s="116"/>
      <c r="G40" s="116"/>
      <c r="H40" s="111">
        <v>8866.52</v>
      </c>
      <c r="I40" s="111"/>
      <c r="J40" s="63">
        <f t="shared" si="0"/>
        <v>0.23931848166646152</v>
      </c>
    </row>
    <row r="41" spans="1:10" ht="15">
      <c r="A41" s="114" t="s">
        <v>42</v>
      </c>
      <c r="B41" s="114"/>
      <c r="C41" s="114"/>
      <c r="D41" s="114"/>
      <c r="E41" s="114"/>
      <c r="F41" s="114"/>
      <c r="G41" s="20"/>
      <c r="H41" s="111">
        <v>120269.85</v>
      </c>
      <c r="I41" s="111"/>
      <c r="J41" s="63">
        <f t="shared" si="0"/>
        <v>3.246233910514281</v>
      </c>
    </row>
    <row r="42" spans="1:10" ht="15">
      <c r="A42" s="115"/>
      <c r="B42" s="115"/>
      <c r="C42" s="115"/>
      <c r="D42" s="116" t="s">
        <v>43</v>
      </c>
      <c r="E42" s="116"/>
      <c r="F42" s="116"/>
      <c r="G42" s="116"/>
      <c r="H42" s="111">
        <v>5417.78</v>
      </c>
      <c r="I42" s="111"/>
      <c r="J42" s="63">
        <f t="shared" si="0"/>
        <v>0.14623266891665748</v>
      </c>
    </row>
    <row r="43" spans="1:10" ht="15">
      <c r="A43" s="115"/>
      <c r="B43" s="115"/>
      <c r="C43" s="115"/>
      <c r="D43" s="116" t="s">
        <v>44</v>
      </c>
      <c r="E43" s="116"/>
      <c r="F43" s="116"/>
      <c r="G43" s="116"/>
      <c r="H43" s="111">
        <v>114852.07</v>
      </c>
      <c r="I43" s="111"/>
      <c r="J43" s="63">
        <f t="shared" si="0"/>
        <v>3.1000012415976235</v>
      </c>
    </row>
    <row r="44" spans="1:10" ht="15">
      <c r="A44" s="114" t="s">
        <v>45</v>
      </c>
      <c r="B44" s="114"/>
      <c r="C44" s="114"/>
      <c r="D44" s="114"/>
      <c r="E44" s="114"/>
      <c r="F44" s="114"/>
      <c r="G44" s="20"/>
      <c r="H44" s="111">
        <v>99065.52</v>
      </c>
      <c r="I44" s="111"/>
      <c r="J44" s="63">
        <f t="shared" si="0"/>
        <v>2.673902481683736</v>
      </c>
    </row>
    <row r="45" spans="1:10" ht="15">
      <c r="A45" s="110" t="s">
        <v>46</v>
      </c>
      <c r="B45" s="110"/>
      <c r="C45" s="110"/>
      <c r="D45" s="110"/>
      <c r="E45" s="110"/>
      <c r="F45" s="110"/>
      <c r="G45" s="20"/>
      <c r="H45" s="118">
        <v>2766.2</v>
      </c>
      <c r="I45" s="118"/>
      <c r="J45" s="63">
        <f t="shared" si="0"/>
        <v>0.07466320314912342</v>
      </c>
    </row>
    <row r="46" spans="1:10" ht="15">
      <c r="A46" s="110" t="s">
        <v>47</v>
      </c>
      <c r="B46" s="110"/>
      <c r="C46" s="110"/>
      <c r="D46" s="110"/>
      <c r="E46" s="110"/>
      <c r="F46" s="110"/>
      <c r="G46" s="20"/>
      <c r="H46" s="111">
        <v>3849.32</v>
      </c>
      <c r="I46" s="111"/>
      <c r="J46" s="63">
        <f t="shared" si="0"/>
        <v>0.1038979687462887</v>
      </c>
    </row>
    <row r="47" spans="1:10" ht="15">
      <c r="A47" s="110" t="s">
        <v>120</v>
      </c>
      <c r="B47" s="110"/>
      <c r="C47" s="110"/>
      <c r="D47" s="110"/>
      <c r="E47" s="110"/>
      <c r="F47" s="110"/>
      <c r="G47" s="20"/>
      <c r="H47" s="117">
        <v>92450</v>
      </c>
      <c r="I47" s="117"/>
      <c r="J47" s="63">
        <f t="shared" si="0"/>
        <v>2.4953413097883237</v>
      </c>
    </row>
    <row r="48" spans="1:10" ht="15">
      <c r="A48" s="114" t="s">
        <v>49</v>
      </c>
      <c r="B48" s="114"/>
      <c r="C48" s="114"/>
      <c r="D48" s="114"/>
      <c r="E48" s="114"/>
      <c r="F48" s="114"/>
      <c r="G48" s="20"/>
      <c r="H48" s="111">
        <v>51763.88</v>
      </c>
      <c r="I48" s="111"/>
      <c r="J48" s="63">
        <f t="shared" si="0"/>
        <v>1.3971719645097416</v>
      </c>
    </row>
    <row r="49" spans="1:10" ht="15">
      <c r="A49" s="114" t="s">
        <v>51</v>
      </c>
      <c r="B49" s="114"/>
      <c r="C49" s="114"/>
      <c r="D49" s="114"/>
      <c r="E49" s="114"/>
      <c r="F49" s="114"/>
      <c r="G49" s="20"/>
      <c r="H49" s="111">
        <v>19090.07</v>
      </c>
      <c r="I49" s="111"/>
      <c r="J49" s="63">
        <f t="shared" si="0"/>
        <v>0.5152649029502518</v>
      </c>
    </row>
    <row r="50" spans="1:10" ht="15">
      <c r="A50" s="115"/>
      <c r="B50" s="115"/>
      <c r="C50" s="115"/>
      <c r="D50" s="116" t="s">
        <v>54</v>
      </c>
      <c r="E50" s="116"/>
      <c r="F50" s="116"/>
      <c r="G50" s="116"/>
      <c r="H50" s="118">
        <v>256.6</v>
      </c>
      <c r="I50" s="118"/>
      <c r="J50" s="63">
        <f t="shared" si="0"/>
        <v>0.006925955436362184</v>
      </c>
    </row>
    <row r="51" spans="1:10" ht="15">
      <c r="A51" s="115"/>
      <c r="B51" s="115"/>
      <c r="C51" s="115"/>
      <c r="D51" s="116" t="s">
        <v>152</v>
      </c>
      <c r="E51" s="116"/>
      <c r="F51" s="116"/>
      <c r="G51" s="116"/>
      <c r="H51" s="117">
        <v>1974</v>
      </c>
      <c r="I51" s="117"/>
      <c r="J51" s="63">
        <f t="shared" si="0"/>
        <v>0.05328073278012062</v>
      </c>
    </row>
    <row r="52" spans="1:10" ht="15">
      <c r="A52" s="115"/>
      <c r="B52" s="115"/>
      <c r="C52" s="115"/>
      <c r="D52" s="116" t="s">
        <v>52</v>
      </c>
      <c r="E52" s="116"/>
      <c r="F52" s="116"/>
      <c r="G52" s="116"/>
      <c r="H52" s="117">
        <v>2212</v>
      </c>
      <c r="I52" s="117"/>
      <c r="J52" s="63">
        <f t="shared" si="0"/>
        <v>0.059704650916730904</v>
      </c>
    </row>
    <row r="53" spans="1:12" ht="24.75" customHeight="1">
      <c r="A53" s="115"/>
      <c r="B53" s="115"/>
      <c r="C53" s="115"/>
      <c r="D53" s="116" t="s">
        <v>58</v>
      </c>
      <c r="E53" s="116"/>
      <c r="F53" s="116"/>
      <c r="G53" s="116"/>
      <c r="H53" s="111">
        <v>14647.47</v>
      </c>
      <c r="I53" s="111"/>
      <c r="J53" s="63">
        <f t="shared" si="0"/>
        <v>0.3953535638170381</v>
      </c>
      <c r="L53" s="62"/>
    </row>
    <row r="54" spans="1:10" ht="24.75" customHeight="1">
      <c r="A54" s="114" t="s">
        <v>62</v>
      </c>
      <c r="B54" s="114"/>
      <c r="C54" s="114"/>
      <c r="D54" s="114"/>
      <c r="E54" s="114"/>
      <c r="F54" s="114"/>
      <c r="G54" s="20"/>
      <c r="H54" s="117">
        <v>53682</v>
      </c>
      <c r="I54" s="117"/>
      <c r="J54" s="63">
        <f t="shared" si="0"/>
        <v>1.4489444260903925</v>
      </c>
    </row>
    <row r="55" spans="1:10" ht="24.75" customHeight="1">
      <c r="A55" s="115"/>
      <c r="B55" s="115"/>
      <c r="C55" s="115"/>
      <c r="D55" s="116" t="s">
        <v>153</v>
      </c>
      <c r="E55" s="116"/>
      <c r="F55" s="116"/>
      <c r="G55" s="116"/>
      <c r="H55" s="117">
        <v>3158</v>
      </c>
      <c r="I55" s="117"/>
      <c r="J55" s="63">
        <f t="shared" si="0"/>
        <v>0.08523837594712307</v>
      </c>
    </row>
    <row r="56" spans="1:10" ht="15">
      <c r="A56" s="115"/>
      <c r="B56" s="115"/>
      <c r="C56" s="115"/>
      <c r="D56" s="116" t="s">
        <v>154</v>
      </c>
      <c r="E56" s="116"/>
      <c r="F56" s="116"/>
      <c r="G56" s="116"/>
      <c r="H56" s="117">
        <v>669</v>
      </c>
      <c r="I56" s="117"/>
      <c r="J56" s="63">
        <f t="shared" si="0"/>
        <v>0.01805714803946337</v>
      </c>
    </row>
    <row r="57" spans="1:10" ht="15">
      <c r="A57" s="115"/>
      <c r="B57" s="115"/>
      <c r="C57" s="115"/>
      <c r="D57" s="116" t="s">
        <v>139</v>
      </c>
      <c r="E57" s="116"/>
      <c r="F57" s="116"/>
      <c r="G57" s="116"/>
      <c r="H57" s="117">
        <v>2288</v>
      </c>
      <c r="I57" s="117"/>
      <c r="J57" s="63">
        <f t="shared" si="0"/>
        <v>0.06175598612001822</v>
      </c>
    </row>
    <row r="58" spans="1:10" ht="15">
      <c r="A58" s="115"/>
      <c r="B58" s="115"/>
      <c r="C58" s="115"/>
      <c r="D58" s="116" t="s">
        <v>155</v>
      </c>
      <c r="E58" s="116"/>
      <c r="F58" s="116"/>
      <c r="G58" s="116"/>
      <c r="H58" s="117">
        <v>12953</v>
      </c>
      <c r="I58" s="117"/>
      <c r="J58" s="63">
        <f t="shared" si="0"/>
        <v>0.34961769589711367</v>
      </c>
    </row>
    <row r="59" spans="1:10" ht="15">
      <c r="A59" s="115"/>
      <c r="B59" s="115"/>
      <c r="C59" s="115"/>
      <c r="D59" s="116" t="s">
        <v>156</v>
      </c>
      <c r="E59" s="116"/>
      <c r="F59" s="116"/>
      <c r="G59" s="116"/>
      <c r="H59" s="117">
        <v>1914</v>
      </c>
      <c r="I59" s="117"/>
      <c r="J59" s="63">
        <f t="shared" si="0"/>
        <v>0.05166125761963063</v>
      </c>
    </row>
    <row r="60" spans="1:10" ht="24.75" customHeight="1">
      <c r="A60" s="115"/>
      <c r="B60" s="115"/>
      <c r="C60" s="115"/>
      <c r="D60" s="116" t="s">
        <v>63</v>
      </c>
      <c r="E60" s="116"/>
      <c r="F60" s="116"/>
      <c r="G60" s="116"/>
      <c r="H60" s="117">
        <v>32700</v>
      </c>
      <c r="I60" s="117"/>
      <c r="J60" s="63">
        <f t="shared" si="0"/>
        <v>0.8826139624670437</v>
      </c>
    </row>
    <row r="61" spans="1:10" ht="24.75" customHeight="1">
      <c r="A61" s="114" t="s">
        <v>109</v>
      </c>
      <c r="B61" s="114"/>
      <c r="C61" s="114"/>
      <c r="D61" s="114"/>
      <c r="E61" s="114"/>
      <c r="F61" s="114"/>
      <c r="G61" s="20"/>
      <c r="H61" s="111">
        <v>567.32</v>
      </c>
      <c r="I61" s="111"/>
      <c r="J61" s="63">
        <f t="shared" si="0"/>
        <v>0.015312677467486338</v>
      </c>
    </row>
    <row r="62" spans="1:10" ht="24.75" customHeight="1">
      <c r="A62" s="114" t="s">
        <v>91</v>
      </c>
      <c r="B62" s="114"/>
      <c r="C62" s="114"/>
      <c r="D62" s="114"/>
      <c r="E62" s="114"/>
      <c r="F62" s="114"/>
      <c r="G62" s="20"/>
      <c r="H62" s="111">
        <v>415.75</v>
      </c>
      <c r="I62" s="111"/>
      <c r="J62" s="63">
        <f t="shared" si="0"/>
        <v>0.011221613299561879</v>
      </c>
    </row>
    <row r="63" spans="1:10" ht="24.75" customHeight="1">
      <c r="A63" s="114" t="s">
        <v>128</v>
      </c>
      <c r="B63" s="114"/>
      <c r="C63" s="114"/>
      <c r="D63" s="114"/>
      <c r="E63" s="114"/>
      <c r="F63" s="114"/>
      <c r="G63" s="20"/>
      <c r="H63" s="117">
        <v>515</v>
      </c>
      <c r="I63" s="117"/>
      <c r="J63" s="63">
        <f t="shared" si="0"/>
        <v>0.013900495127539067</v>
      </c>
    </row>
    <row r="64" spans="1:10" ht="24.75" customHeight="1">
      <c r="A64" s="115"/>
      <c r="B64" s="115"/>
      <c r="C64" s="115"/>
      <c r="D64" s="116" t="s">
        <v>157</v>
      </c>
      <c r="E64" s="116"/>
      <c r="F64" s="116"/>
      <c r="G64" s="116"/>
      <c r="H64" s="117">
        <v>515</v>
      </c>
      <c r="I64" s="117"/>
      <c r="J64" s="63">
        <f t="shared" si="0"/>
        <v>0.013900495127539067</v>
      </c>
    </row>
    <row r="65" spans="1:10" ht="24.75" customHeight="1">
      <c r="A65" s="114" t="s">
        <v>65</v>
      </c>
      <c r="B65" s="114"/>
      <c r="C65" s="114"/>
      <c r="D65" s="114"/>
      <c r="E65" s="114"/>
      <c r="F65" s="114"/>
      <c r="G65" s="20"/>
      <c r="H65" s="111">
        <v>8290.13</v>
      </c>
      <c r="I65" s="111"/>
      <c r="J65" s="63">
        <f t="shared" si="0"/>
        <v>0.22376099353721446</v>
      </c>
    </row>
    <row r="66" spans="1:10" ht="15">
      <c r="A66" s="115"/>
      <c r="B66" s="115"/>
      <c r="C66" s="115"/>
      <c r="D66" s="116" t="s">
        <v>244</v>
      </c>
      <c r="E66" s="116"/>
      <c r="F66" s="116"/>
      <c r="G66" s="116"/>
      <c r="H66" s="111">
        <v>2788.39</v>
      </c>
      <c r="I66" s="111"/>
      <c r="J66" s="63">
        <f t="shared" si="0"/>
        <v>0.07526213904597798</v>
      </c>
    </row>
    <row r="67" spans="1:10" ht="24.75" customHeight="1">
      <c r="A67" s="115"/>
      <c r="B67" s="115"/>
      <c r="C67" s="115"/>
      <c r="D67" s="116" t="s">
        <v>242</v>
      </c>
      <c r="E67" s="116"/>
      <c r="F67" s="116"/>
      <c r="G67" s="116"/>
      <c r="H67" s="111">
        <v>2865.71</v>
      </c>
      <c r="I67" s="111"/>
      <c r="J67" s="63">
        <f t="shared" si="0"/>
        <v>0.07734910270279607</v>
      </c>
    </row>
    <row r="68" spans="1:10" ht="24.75" customHeight="1">
      <c r="A68" s="115"/>
      <c r="B68" s="115"/>
      <c r="C68" s="115"/>
      <c r="D68" s="116" t="s">
        <v>95</v>
      </c>
      <c r="E68" s="116"/>
      <c r="F68" s="116"/>
      <c r="G68" s="116"/>
      <c r="H68" s="111">
        <v>1808.81</v>
      </c>
      <c r="I68" s="111"/>
      <c r="J68" s="63">
        <f t="shared" si="0"/>
        <v>0.04882204775076493</v>
      </c>
    </row>
    <row r="69" spans="1:10" ht="15">
      <c r="A69" s="115"/>
      <c r="B69" s="115"/>
      <c r="C69" s="115"/>
      <c r="D69" s="116" t="s">
        <v>158</v>
      </c>
      <c r="E69" s="116"/>
      <c r="F69" s="116"/>
      <c r="G69" s="116"/>
      <c r="H69" s="111">
        <v>827.22</v>
      </c>
      <c r="I69" s="111"/>
      <c r="J69" s="63">
        <f t="shared" si="0"/>
        <v>0.02232770403767547</v>
      </c>
    </row>
    <row r="70" spans="1:10" ht="24.75" customHeight="1">
      <c r="A70" s="114" t="s">
        <v>159</v>
      </c>
      <c r="B70" s="114"/>
      <c r="C70" s="114"/>
      <c r="D70" s="114"/>
      <c r="E70" s="114"/>
      <c r="F70" s="114"/>
      <c r="G70" s="20"/>
      <c r="H70" s="117">
        <v>12312</v>
      </c>
      <c r="I70" s="117"/>
      <c r="J70" s="63">
        <f t="shared" si="0"/>
        <v>0.3323163029325456</v>
      </c>
    </row>
    <row r="71" spans="1:10" ht="15">
      <c r="A71" s="115"/>
      <c r="B71" s="115"/>
      <c r="C71" s="115"/>
      <c r="D71" s="116" t="s">
        <v>160</v>
      </c>
      <c r="E71" s="116"/>
      <c r="F71" s="116"/>
      <c r="G71" s="116"/>
      <c r="H71" s="117">
        <v>9552</v>
      </c>
      <c r="I71" s="117"/>
      <c r="J71" s="63">
        <f t="shared" si="0"/>
        <v>0.25782044555000616</v>
      </c>
    </row>
    <row r="72" spans="1:10" ht="15">
      <c r="A72" s="115"/>
      <c r="B72" s="115"/>
      <c r="C72" s="115"/>
      <c r="D72" s="116" t="s">
        <v>161</v>
      </c>
      <c r="E72" s="116"/>
      <c r="F72" s="116"/>
      <c r="G72" s="116"/>
      <c r="H72" s="117">
        <v>2760</v>
      </c>
      <c r="I72" s="117"/>
      <c r="J72" s="63">
        <f t="shared" si="0"/>
        <v>0.07449585738253947</v>
      </c>
    </row>
    <row r="73" spans="1:10" ht="24.75" customHeight="1">
      <c r="A73" s="114" t="s">
        <v>162</v>
      </c>
      <c r="B73" s="114"/>
      <c r="C73" s="114"/>
      <c r="D73" s="114"/>
      <c r="E73" s="114"/>
      <c r="F73" s="114"/>
      <c r="G73" s="20"/>
      <c r="H73" s="117">
        <v>5375</v>
      </c>
      <c r="I73" s="117"/>
      <c r="J73" s="63">
        <f t="shared" si="0"/>
        <v>0.14507798312722814</v>
      </c>
    </row>
    <row r="74" spans="1:10" ht="15">
      <c r="A74" s="115"/>
      <c r="B74" s="115"/>
      <c r="C74" s="115"/>
      <c r="D74" s="116" t="s">
        <v>163</v>
      </c>
      <c r="E74" s="116"/>
      <c r="F74" s="116"/>
      <c r="G74" s="116"/>
      <c r="H74" s="117">
        <v>5375</v>
      </c>
      <c r="I74" s="117"/>
      <c r="J74" s="63">
        <f t="shared" si="0"/>
        <v>0.14507798312722814</v>
      </c>
    </row>
    <row r="75" spans="1:10" ht="15">
      <c r="A75" s="114" t="s">
        <v>69</v>
      </c>
      <c r="B75" s="114"/>
      <c r="C75" s="114"/>
      <c r="D75" s="114"/>
      <c r="E75" s="114"/>
      <c r="F75" s="114"/>
      <c r="G75" s="20"/>
      <c r="H75" s="111">
        <v>1490.66</v>
      </c>
      <c r="I75" s="111"/>
      <c r="J75" s="63">
        <f t="shared" si="0"/>
        <v>0.04023478071226677</v>
      </c>
    </row>
    <row r="76" spans="1:10" ht="15">
      <c r="A76" s="115"/>
      <c r="B76" s="115"/>
      <c r="C76" s="115"/>
      <c r="D76" s="116" t="s">
        <v>164</v>
      </c>
      <c r="E76" s="116"/>
      <c r="F76" s="116"/>
      <c r="G76" s="116"/>
      <c r="H76" s="111">
        <v>441</v>
      </c>
      <c r="I76" s="111"/>
      <c r="J76" s="63">
        <f t="shared" si="0"/>
        <v>0.011903142429601414</v>
      </c>
    </row>
    <row r="77" spans="1:10" ht="15">
      <c r="A77" s="115"/>
      <c r="B77" s="115"/>
      <c r="C77" s="115"/>
      <c r="D77" s="116" t="s">
        <v>72</v>
      </c>
      <c r="E77" s="116"/>
      <c r="F77" s="116"/>
      <c r="G77" s="116"/>
      <c r="H77" s="111">
        <v>440.66</v>
      </c>
      <c r="I77" s="111"/>
      <c r="J77" s="63">
        <f t="shared" si="0"/>
        <v>0.011893965403691973</v>
      </c>
    </row>
    <row r="78" spans="1:10" ht="15">
      <c r="A78" s="115"/>
      <c r="B78" s="115"/>
      <c r="C78" s="115"/>
      <c r="D78" s="116" t="s">
        <v>165</v>
      </c>
      <c r="E78" s="116"/>
      <c r="F78" s="116"/>
      <c r="G78" s="116"/>
      <c r="H78" s="111">
        <v>609</v>
      </c>
      <c r="I78" s="111"/>
      <c r="J78" s="63">
        <f t="shared" si="0"/>
        <v>0.01643767287897338</v>
      </c>
    </row>
    <row r="79" spans="1:10" ht="15">
      <c r="A79" s="114" t="s">
        <v>74</v>
      </c>
      <c r="B79" s="114"/>
      <c r="C79" s="114"/>
      <c r="D79" s="114"/>
      <c r="E79" s="114"/>
      <c r="F79" s="114"/>
      <c r="G79" s="20"/>
      <c r="H79" s="111">
        <v>49272.95</v>
      </c>
      <c r="I79" s="111"/>
      <c r="J79" s="63">
        <f t="shared" si="0"/>
        <v>1.3299386434844194</v>
      </c>
    </row>
    <row r="80" spans="1:10" ht="15">
      <c r="A80" s="110" t="s">
        <v>75</v>
      </c>
      <c r="B80" s="110"/>
      <c r="C80" s="110"/>
      <c r="D80" s="110"/>
      <c r="E80" s="110"/>
      <c r="F80" s="110"/>
      <c r="G80" s="20"/>
      <c r="H80" s="111">
        <v>21969.48</v>
      </c>
      <c r="I80" s="111"/>
      <c r="J80" s="63">
        <f t="shared" si="0"/>
        <v>0.5929837858146931</v>
      </c>
    </row>
    <row r="81" spans="1:10" ht="15">
      <c r="A81" s="110" t="s">
        <v>76</v>
      </c>
      <c r="B81" s="110"/>
      <c r="C81" s="110"/>
      <c r="D81" s="110"/>
      <c r="E81" s="110"/>
      <c r="F81" s="110"/>
      <c r="G81" s="20"/>
      <c r="H81" s="111">
        <v>27303.47</v>
      </c>
      <c r="I81" s="111"/>
      <c r="J81" s="63">
        <f t="shared" si="0"/>
        <v>0.7369548576697265</v>
      </c>
    </row>
    <row r="82" spans="1:10" ht="45" customHeight="1">
      <c r="A82" s="114" t="s">
        <v>77</v>
      </c>
      <c r="B82" s="114"/>
      <c r="C82" s="114"/>
      <c r="D82" s="114"/>
      <c r="E82" s="114"/>
      <c r="F82" s="114"/>
      <c r="G82" s="20"/>
      <c r="H82" s="111">
        <v>119131.16</v>
      </c>
      <c r="I82" s="111"/>
      <c r="J82" s="63">
        <f t="shared" si="0"/>
        <v>3.2154992410059746</v>
      </c>
    </row>
    <row r="83" spans="1:10" ht="15">
      <c r="A83" s="110" t="s">
        <v>78</v>
      </c>
      <c r="B83" s="110"/>
      <c r="C83" s="110"/>
      <c r="D83" s="110"/>
      <c r="E83" s="110"/>
      <c r="F83" s="110"/>
      <c r="G83" s="20"/>
      <c r="H83" s="111">
        <v>59936.97</v>
      </c>
      <c r="I83" s="111"/>
      <c r="J83" s="63">
        <f t="shared" si="0"/>
        <v>1.6177739018338937</v>
      </c>
    </row>
    <row r="84" spans="1:10" ht="15">
      <c r="A84" s="110" t="s">
        <v>79</v>
      </c>
      <c r="B84" s="110"/>
      <c r="C84" s="110"/>
      <c r="D84" s="110"/>
      <c r="E84" s="110"/>
      <c r="F84" s="110"/>
      <c r="G84" s="20"/>
      <c r="H84" s="111">
        <v>10051.84</v>
      </c>
      <c r="I84" s="111"/>
      <c r="J84" s="63">
        <f t="shared" si="0"/>
        <v>0.27131175328699475</v>
      </c>
    </row>
    <row r="85" spans="1:10" ht="15">
      <c r="A85" s="110" t="s">
        <v>80</v>
      </c>
      <c r="B85" s="110"/>
      <c r="C85" s="110"/>
      <c r="D85" s="110"/>
      <c r="E85" s="110"/>
      <c r="F85" s="110"/>
      <c r="G85" s="20"/>
      <c r="H85" s="111">
        <v>49142.35</v>
      </c>
      <c r="I85" s="111"/>
      <c r="J85" s="63">
        <f t="shared" si="0"/>
        <v>1.3264135858850863</v>
      </c>
    </row>
    <row r="86" spans="1:10" ht="15">
      <c r="A86" s="112" t="s">
        <v>81</v>
      </c>
      <c r="B86" s="112"/>
      <c r="C86" s="112"/>
      <c r="D86" s="113">
        <v>637566.35</v>
      </c>
      <c r="E86" s="113"/>
      <c r="F86" s="113"/>
      <c r="G86" s="113"/>
      <c r="H86" s="113"/>
      <c r="I86" s="113"/>
      <c r="J86" s="63"/>
    </row>
    <row r="87" spans="1:11" ht="15">
      <c r="A87" s="16"/>
      <c r="B87" s="16"/>
      <c r="C87" s="16"/>
      <c r="D87" s="127"/>
      <c r="E87" s="127"/>
      <c r="F87" s="16"/>
      <c r="G87" s="16"/>
      <c r="H87" s="16"/>
      <c r="I87" s="16"/>
      <c r="J87" s="16"/>
      <c r="K87" s="16"/>
    </row>
    <row r="88" spans="1:11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5">
      <c r="A89" s="109" t="s">
        <v>82</v>
      </c>
      <c r="B89" s="109"/>
      <c r="C89" s="16"/>
      <c r="D89" s="16"/>
      <c r="E89" s="16"/>
      <c r="F89" s="16"/>
      <c r="G89" s="16"/>
      <c r="H89" s="16"/>
      <c r="I89" s="16"/>
      <c r="J89" s="16" t="s">
        <v>83</v>
      </c>
      <c r="K89" s="16"/>
    </row>
    <row r="90" spans="1:11" ht="15">
      <c r="A90" s="16" t="s">
        <v>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</sheetData>
  <sheetProtection/>
  <mergeCells count="199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28:F28"/>
    <mergeCell ref="H28:I28"/>
    <mergeCell ref="A29:C29"/>
    <mergeCell ref="D29:G29"/>
    <mergeCell ref="H29:I29"/>
    <mergeCell ref="A30:C30"/>
    <mergeCell ref="D30:G30"/>
    <mergeCell ref="H30:I30"/>
    <mergeCell ref="A26:C26"/>
    <mergeCell ref="D26:G26"/>
    <mergeCell ref="H26:I26"/>
    <mergeCell ref="A27:C27"/>
    <mergeCell ref="D27:G27"/>
    <mergeCell ref="H27:I27"/>
    <mergeCell ref="A33:C33"/>
    <mergeCell ref="D33:G33"/>
    <mergeCell ref="H33:I33"/>
    <mergeCell ref="A34:C34"/>
    <mergeCell ref="D34:G34"/>
    <mergeCell ref="H34:I34"/>
    <mergeCell ref="A31:C31"/>
    <mergeCell ref="D31:G31"/>
    <mergeCell ref="H31:I31"/>
    <mergeCell ref="A32:F32"/>
    <mergeCell ref="H32:I32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41:F41"/>
    <mergeCell ref="H41:I41"/>
    <mergeCell ref="A42:C42"/>
    <mergeCell ref="D42:G42"/>
    <mergeCell ref="H42:I42"/>
    <mergeCell ref="A43:C43"/>
    <mergeCell ref="D43:G43"/>
    <mergeCell ref="H43:I43"/>
    <mergeCell ref="A39:F39"/>
    <mergeCell ref="H39:I39"/>
    <mergeCell ref="A40:C40"/>
    <mergeCell ref="D40:G40"/>
    <mergeCell ref="H40:I40"/>
    <mergeCell ref="A46:F46"/>
    <mergeCell ref="H46:I46"/>
    <mergeCell ref="A44:F44"/>
    <mergeCell ref="H44:I44"/>
    <mergeCell ref="A45:F45"/>
    <mergeCell ref="H45:I45"/>
    <mergeCell ref="A49:F49"/>
    <mergeCell ref="H49:I49"/>
    <mergeCell ref="A47:F47"/>
    <mergeCell ref="H47:I47"/>
    <mergeCell ref="A48:F48"/>
    <mergeCell ref="H48:I48"/>
    <mergeCell ref="A50:C50"/>
    <mergeCell ref="D50:G50"/>
    <mergeCell ref="H50:I50"/>
    <mergeCell ref="A53:C53"/>
    <mergeCell ref="D53:G53"/>
    <mergeCell ref="H53:I53"/>
    <mergeCell ref="A51:C51"/>
    <mergeCell ref="D51:G51"/>
    <mergeCell ref="H51:I51"/>
    <mergeCell ref="A52:C52"/>
    <mergeCell ref="D52:G52"/>
    <mergeCell ref="H52:I52"/>
    <mergeCell ref="A56:C56"/>
    <mergeCell ref="D56:G56"/>
    <mergeCell ref="H56:I56"/>
    <mergeCell ref="A57:C57"/>
    <mergeCell ref="D57:G57"/>
    <mergeCell ref="H57:I57"/>
    <mergeCell ref="A54:F54"/>
    <mergeCell ref="H54:I54"/>
    <mergeCell ref="A55:C55"/>
    <mergeCell ref="D55:G55"/>
    <mergeCell ref="H55:I55"/>
    <mergeCell ref="A60:C60"/>
    <mergeCell ref="D60:G60"/>
    <mergeCell ref="H60:I60"/>
    <mergeCell ref="A61:F61"/>
    <mergeCell ref="H61:I61"/>
    <mergeCell ref="A58:C58"/>
    <mergeCell ref="D58:G58"/>
    <mergeCell ref="H58:I58"/>
    <mergeCell ref="A59:C59"/>
    <mergeCell ref="D59:G59"/>
    <mergeCell ref="H59:I59"/>
    <mergeCell ref="A62:F62"/>
    <mergeCell ref="H62:I62"/>
    <mergeCell ref="A65:F65"/>
    <mergeCell ref="H65:I65"/>
    <mergeCell ref="A66:C66"/>
    <mergeCell ref="D66:G66"/>
    <mergeCell ref="H66:I66"/>
    <mergeCell ref="A63:F63"/>
    <mergeCell ref="H63:I63"/>
    <mergeCell ref="A64:C64"/>
    <mergeCell ref="D64:G64"/>
    <mergeCell ref="H64:I64"/>
    <mergeCell ref="A69:C69"/>
    <mergeCell ref="D69:G69"/>
    <mergeCell ref="H69:I69"/>
    <mergeCell ref="A70:F70"/>
    <mergeCell ref="H70:I70"/>
    <mergeCell ref="A67:C67"/>
    <mergeCell ref="D67:G67"/>
    <mergeCell ref="H67:I67"/>
    <mergeCell ref="A68:C68"/>
    <mergeCell ref="D68:G68"/>
    <mergeCell ref="H68:I68"/>
    <mergeCell ref="A73:F73"/>
    <mergeCell ref="H73:I73"/>
    <mergeCell ref="A74:C74"/>
    <mergeCell ref="D74:G74"/>
    <mergeCell ref="H74:I74"/>
    <mergeCell ref="A71:C71"/>
    <mergeCell ref="D71:G71"/>
    <mergeCell ref="H71:I71"/>
    <mergeCell ref="A72:C72"/>
    <mergeCell ref="D72:G72"/>
    <mergeCell ref="H72:I72"/>
    <mergeCell ref="A77:C77"/>
    <mergeCell ref="D77:G77"/>
    <mergeCell ref="H77:I77"/>
    <mergeCell ref="A75:F75"/>
    <mergeCell ref="H75:I75"/>
    <mergeCell ref="A76:C76"/>
    <mergeCell ref="D76:G76"/>
    <mergeCell ref="H76:I76"/>
    <mergeCell ref="A79:F79"/>
    <mergeCell ref="H79:I79"/>
    <mergeCell ref="A86:C86"/>
    <mergeCell ref="D86:I86"/>
    <mergeCell ref="D87:E87"/>
    <mergeCell ref="A89:B89"/>
    <mergeCell ref="A85:F85"/>
    <mergeCell ref="H85:I85"/>
    <mergeCell ref="A80:F80"/>
    <mergeCell ref="H80:I80"/>
    <mergeCell ref="A78:C78"/>
    <mergeCell ref="D78:G78"/>
    <mergeCell ref="H78:I78"/>
    <mergeCell ref="A83:F83"/>
    <mergeCell ref="H83:I83"/>
    <mergeCell ref="A84:F84"/>
    <mergeCell ref="H84:I84"/>
    <mergeCell ref="A81:F81"/>
    <mergeCell ref="H81:I81"/>
    <mergeCell ref="A82:F82"/>
    <mergeCell ref="H82:I82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130">
      <selection activeCell="A148" sqref="A148:G148"/>
    </sheetView>
  </sheetViews>
  <sheetFormatPr defaultColWidth="9.140625" defaultRowHeight="15"/>
  <sheetData>
    <row r="1" spans="1:1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5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">
      <c r="A5" s="26" t="s">
        <v>3</v>
      </c>
      <c r="B5" s="26"/>
      <c r="C5" s="26"/>
      <c r="D5" s="26"/>
      <c r="E5" s="26"/>
      <c r="F5" s="24"/>
      <c r="G5" s="24"/>
      <c r="H5" s="24"/>
      <c r="I5" s="24"/>
      <c r="J5" s="24"/>
      <c r="K5" s="24"/>
    </row>
    <row r="6" spans="1:11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5" t="s">
        <v>166</v>
      </c>
      <c r="B7" s="25"/>
      <c r="C7" s="25"/>
      <c r="D7" s="25"/>
      <c r="E7" s="25"/>
      <c r="F7" s="25" t="s">
        <v>167</v>
      </c>
      <c r="G7" s="25"/>
      <c r="H7" s="25"/>
      <c r="I7" s="130" t="s">
        <v>168</v>
      </c>
      <c r="J7" s="130"/>
      <c r="K7" s="130"/>
    </row>
    <row r="8" spans="1:11" ht="15">
      <c r="A8" s="27" t="s">
        <v>7</v>
      </c>
      <c r="B8" s="25"/>
      <c r="C8" s="25"/>
      <c r="D8" s="25"/>
      <c r="E8" s="25" t="s">
        <v>8</v>
      </c>
      <c r="F8" s="25"/>
      <c r="G8" s="25"/>
      <c r="H8" s="147">
        <v>88316.24</v>
      </c>
      <c r="I8" s="147"/>
      <c r="J8" s="25" t="s">
        <v>9</v>
      </c>
      <c r="K8" s="25"/>
    </row>
    <row r="9" spans="1:11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5">
      <c r="A10" s="145" t="s">
        <v>10</v>
      </c>
      <c r="B10" s="145"/>
      <c r="C10" s="145"/>
      <c r="D10" s="145"/>
      <c r="E10" s="145"/>
      <c r="F10" s="146" t="s">
        <v>11</v>
      </c>
      <c r="G10" s="146"/>
      <c r="H10" s="146" t="s">
        <v>12</v>
      </c>
      <c r="I10" s="146"/>
      <c r="J10" s="146" t="s">
        <v>13</v>
      </c>
      <c r="K10" s="146"/>
    </row>
    <row r="11" spans="1:11" ht="15">
      <c r="A11" s="145" t="s">
        <v>14</v>
      </c>
      <c r="B11" s="145"/>
      <c r="C11" s="145"/>
      <c r="D11" s="145"/>
      <c r="E11" s="145"/>
      <c r="F11" s="132">
        <v>78521.27</v>
      </c>
      <c r="G11" s="132"/>
      <c r="H11" s="149"/>
      <c r="I11" s="149"/>
      <c r="J11" s="132">
        <v>78521.27</v>
      </c>
      <c r="K11" s="132"/>
    </row>
    <row r="12" spans="1:11" ht="15">
      <c r="A12" s="145" t="s">
        <v>15</v>
      </c>
      <c r="B12" s="145"/>
      <c r="C12" s="145"/>
      <c r="D12" s="145"/>
      <c r="E12" s="145"/>
      <c r="F12" s="132">
        <v>78521.27</v>
      </c>
      <c r="G12" s="132"/>
      <c r="H12" s="149"/>
      <c r="I12" s="149"/>
      <c r="J12" s="132">
        <v>78521.27</v>
      </c>
      <c r="K12" s="132"/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>
      <c r="A14" s="25" t="s">
        <v>16</v>
      </c>
      <c r="B14" s="25"/>
      <c r="C14" s="25"/>
      <c r="D14" s="147">
        <v>88316.24</v>
      </c>
      <c r="E14" s="147"/>
      <c r="F14" s="25" t="s">
        <v>9</v>
      </c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>
      <c r="A16" s="27" t="s">
        <v>17</v>
      </c>
      <c r="B16" s="25"/>
      <c r="C16" s="25"/>
      <c r="D16" s="25"/>
      <c r="E16" s="25" t="s">
        <v>8</v>
      </c>
      <c r="F16" s="25"/>
      <c r="G16" s="25"/>
      <c r="H16" s="147">
        <v>975066.19</v>
      </c>
      <c r="I16" s="147"/>
      <c r="J16" s="25" t="s">
        <v>9</v>
      </c>
      <c r="K16" s="25"/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">
      <c r="A18" s="145" t="s">
        <v>10</v>
      </c>
      <c r="B18" s="145"/>
      <c r="C18" s="145"/>
      <c r="D18" s="145"/>
      <c r="E18" s="145"/>
      <c r="F18" s="146" t="s">
        <v>11</v>
      </c>
      <c r="G18" s="146"/>
      <c r="H18" s="146" t="s">
        <v>12</v>
      </c>
      <c r="I18" s="146"/>
      <c r="J18" s="146" t="s">
        <v>13</v>
      </c>
      <c r="K18" s="146"/>
    </row>
    <row r="19" spans="1:11" ht="15">
      <c r="A19" s="145" t="s">
        <v>18</v>
      </c>
      <c r="B19" s="145"/>
      <c r="C19" s="145"/>
      <c r="D19" s="145"/>
      <c r="E19" s="145"/>
      <c r="F19" s="132">
        <v>266789.92</v>
      </c>
      <c r="G19" s="132"/>
      <c r="H19" s="132">
        <v>253398.43</v>
      </c>
      <c r="I19" s="132"/>
      <c r="J19" s="132">
        <v>13391.49</v>
      </c>
      <c r="K19" s="132"/>
    </row>
    <row r="20" spans="1:11" ht="15">
      <c r="A20" s="145" t="s">
        <v>15</v>
      </c>
      <c r="B20" s="145"/>
      <c r="C20" s="145"/>
      <c r="D20" s="145"/>
      <c r="E20" s="145"/>
      <c r="F20" s="132">
        <v>266789.92</v>
      </c>
      <c r="G20" s="132"/>
      <c r="H20" s="132">
        <v>253398.43</v>
      </c>
      <c r="I20" s="132"/>
      <c r="J20" s="132">
        <v>13391.49</v>
      </c>
      <c r="K20" s="132"/>
    </row>
    <row r="21" spans="1:11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>
      <c r="A22" s="146" t="s">
        <v>20</v>
      </c>
      <c r="B22" s="146"/>
      <c r="C22" s="146"/>
      <c r="D22" s="146" t="s">
        <v>21</v>
      </c>
      <c r="E22" s="146"/>
      <c r="F22" s="146"/>
      <c r="G22" s="146"/>
      <c r="H22" s="28" t="s">
        <v>22</v>
      </c>
      <c r="I22" s="28" t="s">
        <v>23</v>
      </c>
      <c r="J22" s="146" t="s">
        <v>24</v>
      </c>
      <c r="K22" s="146"/>
    </row>
    <row r="23" spans="1:11" ht="15">
      <c r="A23" s="135" t="s">
        <v>87</v>
      </c>
      <c r="B23" s="135"/>
      <c r="C23" s="135"/>
      <c r="D23" s="135"/>
      <c r="E23" s="135"/>
      <c r="F23" s="135"/>
      <c r="G23" s="29"/>
      <c r="H23" s="28"/>
      <c r="I23" s="30"/>
      <c r="J23" s="138">
        <v>1565187</v>
      </c>
      <c r="K23" s="138"/>
    </row>
    <row r="24" spans="1:11" ht="15">
      <c r="A24" s="135" t="s">
        <v>169</v>
      </c>
      <c r="B24" s="135"/>
      <c r="C24" s="135"/>
      <c r="D24" s="135"/>
      <c r="E24" s="135"/>
      <c r="F24" s="135"/>
      <c r="G24" s="29"/>
      <c r="H24" s="28"/>
      <c r="I24" s="30"/>
      <c r="J24" s="138">
        <v>1565187</v>
      </c>
      <c r="K24" s="138"/>
    </row>
    <row r="25" spans="1:11" ht="24.75" customHeight="1">
      <c r="A25" s="136"/>
      <c r="B25" s="136"/>
      <c r="C25" s="136"/>
      <c r="D25" s="137" t="s">
        <v>170</v>
      </c>
      <c r="E25" s="137"/>
      <c r="F25" s="137"/>
      <c r="G25" s="137"/>
      <c r="H25" s="28"/>
      <c r="I25" s="31">
        <v>1</v>
      </c>
      <c r="J25" s="138">
        <v>1565187</v>
      </c>
      <c r="K25" s="138"/>
    </row>
    <row r="26" spans="1:11" ht="15">
      <c r="A26" s="133" t="s">
        <v>81</v>
      </c>
      <c r="B26" s="133"/>
      <c r="C26" s="133"/>
      <c r="D26" s="148">
        <v>1565187</v>
      </c>
      <c r="E26" s="148"/>
      <c r="F26" s="148"/>
      <c r="G26" s="148"/>
      <c r="H26" s="148"/>
      <c r="I26" s="148"/>
      <c r="J26" s="148"/>
      <c r="K26" s="148"/>
    </row>
    <row r="27" spans="1:11" ht="15">
      <c r="A27" s="25" t="s">
        <v>16</v>
      </c>
      <c r="B27" s="25"/>
      <c r="C27" s="25"/>
      <c r="D27" s="147">
        <v>-336722.38</v>
      </c>
      <c r="E27" s="147"/>
      <c r="F27" s="25" t="s">
        <v>9</v>
      </c>
      <c r="G27" s="25"/>
      <c r="H27" s="25"/>
      <c r="I27" s="25"/>
      <c r="J27" s="25"/>
      <c r="K27" s="25"/>
    </row>
    <row r="28" spans="1:11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">
      <c r="A29" s="27" t="s">
        <v>19</v>
      </c>
      <c r="B29" s="25"/>
      <c r="C29" s="25"/>
      <c r="D29" s="25"/>
      <c r="E29" s="25"/>
      <c r="F29" s="25"/>
      <c r="G29" s="25"/>
      <c r="H29" s="147"/>
      <c r="I29" s="147"/>
      <c r="J29" s="25"/>
      <c r="K29" s="25"/>
    </row>
    <row r="30" spans="1:1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">
      <c r="A31" s="145" t="s">
        <v>10</v>
      </c>
      <c r="B31" s="145"/>
      <c r="C31" s="145"/>
      <c r="D31" s="145"/>
      <c r="E31" s="145"/>
      <c r="F31" s="146" t="s">
        <v>11</v>
      </c>
      <c r="G31" s="146"/>
      <c r="H31" s="146" t="s">
        <v>12</v>
      </c>
      <c r="I31" s="146"/>
      <c r="J31" s="146" t="s">
        <v>13</v>
      </c>
      <c r="K31" s="146"/>
    </row>
    <row r="32" spans="1:11" ht="15">
      <c r="A32" s="145" t="s">
        <v>18</v>
      </c>
      <c r="B32" s="145"/>
      <c r="C32" s="145"/>
      <c r="D32" s="145"/>
      <c r="E32" s="145"/>
      <c r="F32" s="132">
        <v>1972237.61</v>
      </c>
      <c r="G32" s="132"/>
      <c r="H32" s="132">
        <v>1865420.13</v>
      </c>
      <c r="I32" s="132"/>
      <c r="J32" s="132">
        <v>106817.48</v>
      </c>
      <c r="K32" s="132"/>
    </row>
    <row r="33" spans="1:11" ht="15">
      <c r="A33" s="145" t="s">
        <v>15</v>
      </c>
      <c r="B33" s="145"/>
      <c r="C33" s="145"/>
      <c r="D33" s="145"/>
      <c r="E33" s="145"/>
      <c r="F33" s="132">
        <v>1972237.61</v>
      </c>
      <c r="G33" s="132"/>
      <c r="H33" s="132">
        <v>1865420.13</v>
      </c>
      <c r="I33" s="132"/>
      <c r="J33" s="132">
        <v>106817.48</v>
      </c>
      <c r="K33" s="132"/>
    </row>
    <row r="34" spans="1:11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0" ht="32.25">
      <c r="A35" s="146" t="s">
        <v>20</v>
      </c>
      <c r="B35" s="146"/>
      <c r="C35" s="146"/>
      <c r="D35" s="146" t="s">
        <v>21</v>
      </c>
      <c r="E35" s="146"/>
      <c r="F35" s="146"/>
      <c r="G35" s="146"/>
      <c r="H35" s="146" t="s">
        <v>24</v>
      </c>
      <c r="I35" s="146"/>
      <c r="J35" s="61" t="s">
        <v>238</v>
      </c>
    </row>
    <row r="36" spans="1:10" ht="15">
      <c r="A36" s="135" t="s">
        <v>25</v>
      </c>
      <c r="B36" s="135"/>
      <c r="C36" s="135"/>
      <c r="D36" s="135"/>
      <c r="E36" s="135"/>
      <c r="F36" s="135"/>
      <c r="G36" s="29"/>
      <c r="H36" s="132">
        <v>593962.66</v>
      </c>
      <c r="I36" s="132"/>
      <c r="J36" s="63">
        <f>H36/12/8469.3</f>
        <v>5.844271466748531</v>
      </c>
    </row>
    <row r="37" spans="1:10" ht="15">
      <c r="A37" s="135" t="s">
        <v>26</v>
      </c>
      <c r="B37" s="135"/>
      <c r="C37" s="135"/>
      <c r="D37" s="135"/>
      <c r="E37" s="135"/>
      <c r="F37" s="135"/>
      <c r="G37" s="29"/>
      <c r="H37" s="139">
        <v>129544.2</v>
      </c>
      <c r="I37" s="139"/>
      <c r="J37" s="63">
        <f aca="true" t="shared" si="0" ref="J37:J100">H37/12/8469.3</f>
        <v>1.2746448939109492</v>
      </c>
    </row>
    <row r="38" spans="1:11" ht="24.75" customHeight="1">
      <c r="A38" s="136"/>
      <c r="B38" s="136"/>
      <c r="C38" s="136"/>
      <c r="D38" s="137" t="s">
        <v>28</v>
      </c>
      <c r="E38" s="137"/>
      <c r="F38" s="137"/>
      <c r="G38" s="137"/>
      <c r="H38" s="132">
        <v>43779.02</v>
      </c>
      <c r="I38" s="132"/>
      <c r="J38" s="63">
        <f t="shared" si="0"/>
        <v>0.4307618890187698</v>
      </c>
      <c r="K38" s="62"/>
    </row>
    <row r="39" spans="1:11" ht="24.75" customHeight="1">
      <c r="A39" s="136"/>
      <c r="B39" s="136"/>
      <c r="C39" s="136"/>
      <c r="D39" s="137" t="s">
        <v>29</v>
      </c>
      <c r="E39" s="137"/>
      <c r="F39" s="137"/>
      <c r="G39" s="137"/>
      <c r="H39" s="132">
        <v>40161.1</v>
      </c>
      <c r="I39" s="132"/>
      <c r="J39" s="63">
        <f t="shared" si="0"/>
        <v>0.3951635121359892</v>
      </c>
      <c r="K39" s="62"/>
    </row>
    <row r="40" spans="1:10" ht="24.75" customHeight="1">
      <c r="A40" s="136"/>
      <c r="B40" s="136"/>
      <c r="C40" s="136"/>
      <c r="D40" s="137" t="s">
        <v>171</v>
      </c>
      <c r="E40" s="137"/>
      <c r="F40" s="137"/>
      <c r="G40" s="137"/>
      <c r="H40" s="132">
        <v>2981.87</v>
      </c>
      <c r="I40" s="132"/>
      <c r="J40" s="63">
        <f t="shared" si="0"/>
        <v>0.02933998874365847</v>
      </c>
    </row>
    <row r="41" spans="1:10" ht="15">
      <c r="A41" s="136"/>
      <c r="B41" s="136"/>
      <c r="C41" s="136"/>
      <c r="D41" s="137" t="s">
        <v>172</v>
      </c>
      <c r="E41" s="137"/>
      <c r="F41" s="137"/>
      <c r="G41" s="137"/>
      <c r="H41" s="132">
        <v>191.55</v>
      </c>
      <c r="I41" s="132"/>
      <c r="J41" s="63">
        <f t="shared" si="0"/>
        <v>0.001884748444381472</v>
      </c>
    </row>
    <row r="42" spans="1:10" ht="15">
      <c r="A42" s="136"/>
      <c r="B42" s="136"/>
      <c r="C42" s="136"/>
      <c r="D42" s="137" t="s">
        <v>30</v>
      </c>
      <c r="E42" s="137"/>
      <c r="F42" s="137"/>
      <c r="G42" s="137"/>
      <c r="H42" s="139">
        <v>23740.8</v>
      </c>
      <c r="I42" s="139"/>
      <c r="J42" s="63">
        <f t="shared" si="0"/>
        <v>0.23359663726636204</v>
      </c>
    </row>
    <row r="43" spans="1:10" ht="15">
      <c r="A43" s="136"/>
      <c r="B43" s="136"/>
      <c r="C43" s="136"/>
      <c r="D43" s="137" t="s">
        <v>173</v>
      </c>
      <c r="E43" s="137"/>
      <c r="F43" s="137"/>
      <c r="G43" s="137"/>
      <c r="H43" s="132">
        <v>1827.09</v>
      </c>
      <c r="I43" s="132"/>
      <c r="J43" s="63">
        <f t="shared" si="0"/>
        <v>0.017977577839963163</v>
      </c>
    </row>
    <row r="44" spans="1:10" ht="15">
      <c r="A44" s="136"/>
      <c r="B44" s="136"/>
      <c r="C44" s="136"/>
      <c r="D44" s="137" t="s">
        <v>174</v>
      </c>
      <c r="E44" s="137"/>
      <c r="F44" s="137"/>
      <c r="G44" s="137"/>
      <c r="H44" s="132">
        <v>3735.22</v>
      </c>
      <c r="I44" s="132"/>
      <c r="J44" s="63">
        <f t="shared" si="0"/>
        <v>0.0367525454681418</v>
      </c>
    </row>
    <row r="45" spans="1:10" ht="24.75" customHeight="1">
      <c r="A45" s="136"/>
      <c r="B45" s="136"/>
      <c r="C45" s="136"/>
      <c r="D45" s="137" t="s">
        <v>175</v>
      </c>
      <c r="E45" s="137"/>
      <c r="F45" s="137"/>
      <c r="G45" s="137"/>
      <c r="H45" s="132">
        <v>13127.55</v>
      </c>
      <c r="I45" s="132"/>
      <c r="J45" s="63">
        <f t="shared" si="0"/>
        <v>0.12916799499368306</v>
      </c>
    </row>
    <row r="46" spans="1:10" ht="15">
      <c r="A46" s="135" t="s">
        <v>31</v>
      </c>
      <c r="B46" s="135"/>
      <c r="C46" s="135"/>
      <c r="D46" s="135"/>
      <c r="E46" s="135"/>
      <c r="F46" s="135"/>
      <c r="G46" s="29"/>
      <c r="H46" s="132">
        <v>15240.79</v>
      </c>
      <c r="I46" s="132"/>
      <c r="J46" s="63">
        <f t="shared" si="0"/>
        <v>0.14996113413544607</v>
      </c>
    </row>
    <row r="47" spans="1:10" ht="24.75" customHeight="1">
      <c r="A47" s="136"/>
      <c r="B47" s="136"/>
      <c r="C47" s="136"/>
      <c r="D47" s="137" t="s">
        <v>32</v>
      </c>
      <c r="E47" s="137"/>
      <c r="F47" s="137"/>
      <c r="G47" s="137"/>
      <c r="H47" s="132">
        <v>318.76</v>
      </c>
      <c r="I47" s="132"/>
      <c r="J47" s="63">
        <f t="shared" si="0"/>
        <v>0.0031364260722058887</v>
      </c>
    </row>
    <row r="48" spans="1:10" ht="24.75" customHeight="1">
      <c r="A48" s="136"/>
      <c r="B48" s="136"/>
      <c r="C48" s="136"/>
      <c r="D48" s="137" t="s">
        <v>33</v>
      </c>
      <c r="E48" s="137"/>
      <c r="F48" s="137"/>
      <c r="G48" s="137"/>
      <c r="H48" s="132">
        <v>4235.09</v>
      </c>
      <c r="I48" s="132"/>
      <c r="J48" s="63">
        <f t="shared" si="0"/>
        <v>0.0416709960287942</v>
      </c>
    </row>
    <row r="49" spans="1:10" ht="15">
      <c r="A49" s="136"/>
      <c r="B49" s="136"/>
      <c r="C49" s="136"/>
      <c r="D49" s="137" t="s">
        <v>34</v>
      </c>
      <c r="E49" s="137"/>
      <c r="F49" s="137"/>
      <c r="G49" s="137"/>
      <c r="H49" s="132">
        <v>10686.94</v>
      </c>
      <c r="I49" s="132"/>
      <c r="J49" s="63">
        <f t="shared" si="0"/>
        <v>0.105153712034446</v>
      </c>
    </row>
    <row r="50" spans="1:10" ht="15">
      <c r="A50" s="135" t="s">
        <v>35</v>
      </c>
      <c r="B50" s="135"/>
      <c r="C50" s="135"/>
      <c r="D50" s="135"/>
      <c r="E50" s="135"/>
      <c r="F50" s="135"/>
      <c r="G50" s="29"/>
      <c r="H50" s="132">
        <v>121136.25</v>
      </c>
      <c r="I50" s="132"/>
      <c r="J50" s="63">
        <f t="shared" si="0"/>
        <v>1.1919152114106244</v>
      </c>
    </row>
    <row r="51" spans="1:10" ht="24.75" customHeight="1">
      <c r="A51" s="136"/>
      <c r="B51" s="136"/>
      <c r="C51" s="136"/>
      <c r="D51" s="137" t="s">
        <v>36</v>
      </c>
      <c r="E51" s="137"/>
      <c r="F51" s="137"/>
      <c r="G51" s="137"/>
      <c r="H51" s="132">
        <v>22320.12</v>
      </c>
      <c r="I51" s="132"/>
      <c r="J51" s="63">
        <f t="shared" si="0"/>
        <v>0.21961791411332698</v>
      </c>
    </row>
    <row r="52" spans="1:10" ht="24.75" customHeight="1">
      <c r="A52" s="136"/>
      <c r="B52" s="136"/>
      <c r="C52" s="136"/>
      <c r="D52" s="137" t="s">
        <v>37</v>
      </c>
      <c r="E52" s="137"/>
      <c r="F52" s="137"/>
      <c r="G52" s="137"/>
      <c r="H52" s="132">
        <v>19084.19</v>
      </c>
      <c r="I52" s="132"/>
      <c r="J52" s="63">
        <f t="shared" si="0"/>
        <v>0.18777811231939673</v>
      </c>
    </row>
    <row r="53" spans="1:10" ht="24.75" customHeight="1">
      <c r="A53" s="136"/>
      <c r="B53" s="136"/>
      <c r="C53" s="136"/>
      <c r="D53" s="137" t="s">
        <v>38</v>
      </c>
      <c r="E53" s="137"/>
      <c r="F53" s="137"/>
      <c r="G53" s="137"/>
      <c r="H53" s="132">
        <v>10376.83</v>
      </c>
      <c r="I53" s="132"/>
      <c r="J53" s="63">
        <f t="shared" si="0"/>
        <v>0.10210239728588352</v>
      </c>
    </row>
    <row r="54" spans="1:10" ht="15">
      <c r="A54" s="136"/>
      <c r="B54" s="136"/>
      <c r="C54" s="136"/>
      <c r="D54" s="137" t="s">
        <v>39</v>
      </c>
      <c r="E54" s="137"/>
      <c r="F54" s="137"/>
      <c r="G54" s="137"/>
      <c r="H54" s="132">
        <v>10102.38</v>
      </c>
      <c r="I54" s="132"/>
      <c r="J54" s="63">
        <f t="shared" si="0"/>
        <v>0.09940195765883839</v>
      </c>
    </row>
    <row r="55" spans="1:10" ht="24.75" customHeight="1">
      <c r="A55" s="136"/>
      <c r="B55" s="136"/>
      <c r="C55" s="136"/>
      <c r="D55" s="137" t="s">
        <v>249</v>
      </c>
      <c r="E55" s="137"/>
      <c r="F55" s="137"/>
      <c r="G55" s="137"/>
      <c r="H55" s="132">
        <v>19916.14</v>
      </c>
      <c r="I55" s="132"/>
      <c r="J55" s="63">
        <f t="shared" si="0"/>
        <v>0.19596405055120653</v>
      </c>
    </row>
    <row r="56" spans="1:11" ht="24.75" customHeight="1">
      <c r="A56" s="136"/>
      <c r="B56" s="136"/>
      <c r="C56" s="136"/>
      <c r="D56" s="137" t="s">
        <v>41</v>
      </c>
      <c r="E56" s="137"/>
      <c r="F56" s="137"/>
      <c r="G56" s="137"/>
      <c r="H56" s="132">
        <v>39336.59</v>
      </c>
      <c r="I56" s="132"/>
      <c r="J56" s="63">
        <f t="shared" si="0"/>
        <v>0.38705077948197214</v>
      </c>
      <c r="K56" s="62"/>
    </row>
    <row r="57" spans="1:10" ht="15">
      <c r="A57" s="135" t="s">
        <v>149</v>
      </c>
      <c r="B57" s="135"/>
      <c r="C57" s="135"/>
      <c r="D57" s="135"/>
      <c r="E57" s="135"/>
      <c r="F57" s="135"/>
      <c r="G57" s="29"/>
      <c r="H57" s="139">
        <v>12537.5</v>
      </c>
      <c r="I57" s="139"/>
      <c r="J57" s="63">
        <f t="shared" si="0"/>
        <v>0.12336222198607522</v>
      </c>
    </row>
    <row r="58" spans="1:10" ht="15">
      <c r="A58" s="136"/>
      <c r="B58" s="136"/>
      <c r="C58" s="136"/>
      <c r="D58" s="137" t="s">
        <v>150</v>
      </c>
      <c r="E58" s="137"/>
      <c r="F58" s="137"/>
      <c r="G58" s="137"/>
      <c r="H58" s="139">
        <v>12537.5</v>
      </c>
      <c r="I58" s="139"/>
      <c r="J58" s="63">
        <f t="shared" si="0"/>
        <v>0.12336222198607522</v>
      </c>
    </row>
    <row r="59" spans="1:10" ht="15">
      <c r="A59" s="135" t="s">
        <v>42</v>
      </c>
      <c r="B59" s="135"/>
      <c r="C59" s="135"/>
      <c r="D59" s="135"/>
      <c r="E59" s="135"/>
      <c r="F59" s="135"/>
      <c r="G59" s="29"/>
      <c r="H59" s="132">
        <v>315503.92</v>
      </c>
      <c r="I59" s="132"/>
      <c r="J59" s="63">
        <f t="shared" si="0"/>
        <v>3.1043880053054367</v>
      </c>
    </row>
    <row r="60" spans="1:10" ht="15">
      <c r="A60" s="136"/>
      <c r="B60" s="136"/>
      <c r="C60" s="136"/>
      <c r="D60" s="137" t="s">
        <v>43</v>
      </c>
      <c r="E60" s="137"/>
      <c r="F60" s="137"/>
      <c r="G60" s="137"/>
      <c r="H60" s="132">
        <v>14759.09</v>
      </c>
      <c r="I60" s="132"/>
      <c r="J60" s="63">
        <f t="shared" si="0"/>
        <v>0.14522146655174178</v>
      </c>
    </row>
    <row r="61" spans="1:10" ht="15">
      <c r="A61" s="136"/>
      <c r="B61" s="136"/>
      <c r="C61" s="136"/>
      <c r="D61" s="137" t="s">
        <v>44</v>
      </c>
      <c r="E61" s="137"/>
      <c r="F61" s="137"/>
      <c r="G61" s="137"/>
      <c r="H61" s="132">
        <v>300744.83</v>
      </c>
      <c r="I61" s="132"/>
      <c r="J61" s="63">
        <f t="shared" si="0"/>
        <v>2.959166538753695</v>
      </c>
    </row>
    <row r="62" spans="1:10" ht="15">
      <c r="A62" s="135" t="s">
        <v>45</v>
      </c>
      <c r="B62" s="135"/>
      <c r="C62" s="135"/>
      <c r="D62" s="135"/>
      <c r="E62" s="135"/>
      <c r="F62" s="135"/>
      <c r="G62" s="29"/>
      <c r="H62" s="132">
        <v>201359.02</v>
      </c>
      <c r="I62" s="132"/>
      <c r="J62" s="63">
        <f t="shared" si="0"/>
        <v>1.9812638982363753</v>
      </c>
    </row>
    <row r="63" spans="1:11" ht="15">
      <c r="A63" s="135" t="s">
        <v>46</v>
      </c>
      <c r="B63" s="135"/>
      <c r="C63" s="135"/>
      <c r="D63" s="135"/>
      <c r="E63" s="135"/>
      <c r="F63" s="135"/>
      <c r="G63" s="29"/>
      <c r="H63" s="132">
        <v>11258.6</v>
      </c>
      <c r="I63" s="132"/>
      <c r="J63" s="63">
        <f t="shared" si="0"/>
        <v>0.11077853738404199</v>
      </c>
      <c r="K63" s="62"/>
    </row>
    <row r="64" spans="1:10" ht="15">
      <c r="A64" s="135" t="s">
        <v>47</v>
      </c>
      <c r="B64" s="135"/>
      <c r="C64" s="135"/>
      <c r="D64" s="135"/>
      <c r="E64" s="135"/>
      <c r="F64" s="135"/>
      <c r="G64" s="29"/>
      <c r="H64" s="132">
        <v>11200.87</v>
      </c>
      <c r="I64" s="132"/>
      <c r="J64" s="63">
        <f t="shared" si="0"/>
        <v>0.11021050539399165</v>
      </c>
    </row>
    <row r="65" spans="1:10" ht="15">
      <c r="A65" s="136"/>
      <c r="B65" s="136"/>
      <c r="C65" s="136"/>
      <c r="D65" s="137" t="s">
        <v>176</v>
      </c>
      <c r="E65" s="137"/>
      <c r="F65" s="137"/>
      <c r="G65" s="137"/>
      <c r="H65" s="132">
        <v>3764.91</v>
      </c>
      <c r="I65" s="132"/>
      <c r="J65" s="63">
        <f t="shared" si="0"/>
        <v>0.037044679017156086</v>
      </c>
    </row>
    <row r="66" spans="1:10" ht="15">
      <c r="A66" s="136"/>
      <c r="B66" s="136"/>
      <c r="C66" s="136"/>
      <c r="D66" s="137" t="s">
        <v>151</v>
      </c>
      <c r="E66" s="137"/>
      <c r="F66" s="137"/>
      <c r="G66" s="137"/>
      <c r="H66" s="132">
        <v>3765.51</v>
      </c>
      <c r="I66" s="132"/>
      <c r="J66" s="63">
        <f t="shared" si="0"/>
        <v>0.03705058269278453</v>
      </c>
    </row>
    <row r="67" spans="1:10" ht="24.75" customHeight="1">
      <c r="A67" s="135" t="s">
        <v>120</v>
      </c>
      <c r="B67" s="142"/>
      <c r="C67" s="142"/>
      <c r="D67" s="142"/>
      <c r="E67" s="142"/>
      <c r="F67" s="142"/>
      <c r="G67" s="29"/>
      <c r="H67" s="143">
        <v>182570</v>
      </c>
      <c r="I67" s="144"/>
      <c r="J67" s="63">
        <f t="shared" si="0"/>
        <v>1.796390099142393</v>
      </c>
    </row>
    <row r="68" spans="1:10" ht="15">
      <c r="A68" s="135" t="s">
        <v>49</v>
      </c>
      <c r="B68" s="135"/>
      <c r="C68" s="135"/>
      <c r="D68" s="135"/>
      <c r="E68" s="135"/>
      <c r="F68" s="135"/>
      <c r="G68" s="29"/>
      <c r="H68" s="132">
        <v>141829.08</v>
      </c>
      <c r="I68" s="132"/>
      <c r="J68" s="63">
        <f t="shared" si="0"/>
        <v>1.3955214716682607</v>
      </c>
    </row>
    <row r="69" spans="1:11" ht="15">
      <c r="A69" s="135" t="s">
        <v>51</v>
      </c>
      <c r="B69" s="135"/>
      <c r="C69" s="135"/>
      <c r="D69" s="135"/>
      <c r="E69" s="135"/>
      <c r="F69" s="135"/>
      <c r="G69" s="29"/>
      <c r="H69" s="132">
        <v>33420.64</v>
      </c>
      <c r="I69" s="132"/>
      <c r="J69" s="63">
        <f t="shared" si="0"/>
        <v>0.32884102975846097</v>
      </c>
      <c r="K69" s="62"/>
    </row>
    <row r="70" spans="1:10" ht="15">
      <c r="A70" s="136"/>
      <c r="B70" s="136"/>
      <c r="C70" s="136"/>
      <c r="D70" s="137" t="s">
        <v>177</v>
      </c>
      <c r="E70" s="137"/>
      <c r="F70" s="137"/>
      <c r="G70" s="137"/>
      <c r="H70" s="132">
        <v>1943.56</v>
      </c>
      <c r="I70" s="132"/>
      <c r="J70" s="63">
        <f t="shared" si="0"/>
        <v>0.019123579674038393</v>
      </c>
    </row>
    <row r="71" spans="1:11" ht="15">
      <c r="A71" s="136"/>
      <c r="B71" s="136"/>
      <c r="C71" s="136"/>
      <c r="D71" s="141" t="s">
        <v>121</v>
      </c>
      <c r="E71" s="141"/>
      <c r="F71" s="141"/>
      <c r="G71" s="141"/>
      <c r="H71" s="132">
        <v>1863.23</v>
      </c>
      <c r="I71" s="132"/>
      <c r="J71" s="63">
        <f t="shared" si="0"/>
        <v>0.018333175901983245</v>
      </c>
      <c r="K71" s="62"/>
    </row>
    <row r="72" spans="1:10" ht="15">
      <c r="A72" s="136"/>
      <c r="B72" s="136"/>
      <c r="C72" s="136"/>
      <c r="D72" s="137" t="s">
        <v>52</v>
      </c>
      <c r="E72" s="137"/>
      <c r="F72" s="137"/>
      <c r="G72" s="137"/>
      <c r="H72" s="140">
        <v>2794.15</v>
      </c>
      <c r="I72" s="140"/>
      <c r="J72" s="63">
        <f t="shared" si="0"/>
        <v>0.027492925428705246</v>
      </c>
    </row>
    <row r="73" spans="1:11" ht="15">
      <c r="A73" s="136"/>
      <c r="B73" s="136"/>
      <c r="C73" s="136"/>
      <c r="D73" s="141" t="s">
        <v>53</v>
      </c>
      <c r="E73" s="141"/>
      <c r="F73" s="141"/>
      <c r="G73" s="141"/>
      <c r="H73" s="132">
        <v>1289</v>
      </c>
      <c r="I73" s="132"/>
      <c r="J73" s="63">
        <f t="shared" si="0"/>
        <v>0.01268306314177874</v>
      </c>
      <c r="K73" s="66"/>
    </row>
    <row r="74" spans="1:10" ht="15">
      <c r="A74" s="136"/>
      <c r="B74" s="136"/>
      <c r="C74" s="136"/>
      <c r="D74" s="137" t="s">
        <v>54</v>
      </c>
      <c r="E74" s="137"/>
      <c r="F74" s="137"/>
      <c r="G74" s="137"/>
      <c r="H74" s="132">
        <v>256.6</v>
      </c>
      <c r="I74" s="132"/>
      <c r="J74" s="63">
        <f t="shared" si="0"/>
        <v>0.0025248052770988558</v>
      </c>
    </row>
    <row r="75" spans="1:10" ht="15">
      <c r="A75" s="136"/>
      <c r="B75" s="136"/>
      <c r="C75" s="136"/>
      <c r="D75" s="137" t="s">
        <v>152</v>
      </c>
      <c r="E75" s="137"/>
      <c r="F75" s="137"/>
      <c r="G75" s="137"/>
      <c r="H75" s="140">
        <v>4089</v>
      </c>
      <c r="I75" s="140"/>
      <c r="J75" s="63">
        <f t="shared" si="0"/>
        <v>0.040233549407861335</v>
      </c>
    </row>
    <row r="76" spans="1:10" ht="24.75" customHeight="1">
      <c r="A76" s="136"/>
      <c r="B76" s="136"/>
      <c r="C76" s="136"/>
      <c r="D76" s="137" t="s">
        <v>178</v>
      </c>
      <c r="E76" s="137"/>
      <c r="F76" s="137"/>
      <c r="G76" s="137"/>
      <c r="H76" s="132">
        <v>1202</v>
      </c>
      <c r="I76" s="132"/>
      <c r="J76" s="63">
        <f t="shared" si="0"/>
        <v>0.01182703017565403</v>
      </c>
    </row>
    <row r="77" spans="1:10" ht="15">
      <c r="A77" s="136"/>
      <c r="B77" s="136"/>
      <c r="C77" s="136"/>
      <c r="D77" s="137" t="s">
        <v>179</v>
      </c>
      <c r="E77" s="137"/>
      <c r="F77" s="137"/>
      <c r="G77" s="137"/>
      <c r="H77" s="132">
        <v>2962</v>
      </c>
      <c r="I77" s="132"/>
      <c r="J77" s="63">
        <f t="shared" si="0"/>
        <v>0.029144478685763094</v>
      </c>
    </row>
    <row r="78" spans="1:11" ht="24.75" customHeight="1">
      <c r="A78" s="136"/>
      <c r="B78" s="136"/>
      <c r="C78" s="136"/>
      <c r="D78" s="137" t="s">
        <v>58</v>
      </c>
      <c r="E78" s="137"/>
      <c r="F78" s="137"/>
      <c r="G78" s="137"/>
      <c r="H78" s="132">
        <v>17021.1</v>
      </c>
      <c r="I78" s="132"/>
      <c r="J78" s="63">
        <f t="shared" si="0"/>
        <v>0.16747842206557803</v>
      </c>
      <c r="K78" s="62"/>
    </row>
    <row r="79" spans="1:10" ht="15">
      <c r="A79" s="135" t="s">
        <v>123</v>
      </c>
      <c r="B79" s="135"/>
      <c r="C79" s="135"/>
      <c r="D79" s="135"/>
      <c r="E79" s="135"/>
      <c r="F79" s="135"/>
      <c r="G79" s="29"/>
      <c r="H79" s="138">
        <v>8026</v>
      </c>
      <c r="I79" s="138"/>
      <c r="J79" s="63">
        <f t="shared" si="0"/>
        <v>0.07897150098984962</v>
      </c>
    </row>
    <row r="80" spans="1:10" ht="15">
      <c r="A80" s="136"/>
      <c r="B80" s="136"/>
      <c r="C80" s="136"/>
      <c r="D80" s="137" t="s">
        <v>180</v>
      </c>
      <c r="E80" s="137"/>
      <c r="F80" s="137"/>
      <c r="G80" s="137"/>
      <c r="H80" s="138">
        <v>2952</v>
      </c>
      <c r="I80" s="138"/>
      <c r="J80" s="63">
        <f t="shared" si="0"/>
        <v>0.029046084091955655</v>
      </c>
    </row>
    <row r="81" spans="1:10" ht="15">
      <c r="A81" s="136"/>
      <c r="B81" s="136"/>
      <c r="C81" s="136"/>
      <c r="D81" s="137" t="s">
        <v>124</v>
      </c>
      <c r="E81" s="137"/>
      <c r="F81" s="137"/>
      <c r="G81" s="137"/>
      <c r="H81" s="138">
        <v>5074</v>
      </c>
      <c r="I81" s="138"/>
      <c r="J81" s="63">
        <f t="shared" si="0"/>
        <v>0.04992541689789396</v>
      </c>
    </row>
    <row r="82" spans="1:10" ht="24.75" customHeight="1">
      <c r="A82" s="135" t="s">
        <v>62</v>
      </c>
      <c r="B82" s="135"/>
      <c r="C82" s="135"/>
      <c r="D82" s="135"/>
      <c r="E82" s="135"/>
      <c r="F82" s="135"/>
      <c r="G82" s="29"/>
      <c r="H82" s="132">
        <v>307912.91</v>
      </c>
      <c r="I82" s="132"/>
      <c r="J82" s="63">
        <f t="shared" si="0"/>
        <v>3.0296965707516166</v>
      </c>
    </row>
    <row r="83" spans="1:10" ht="24.75" customHeight="1">
      <c r="A83" s="136"/>
      <c r="B83" s="136"/>
      <c r="C83" s="136"/>
      <c r="D83" s="137" t="s">
        <v>181</v>
      </c>
      <c r="E83" s="137"/>
      <c r="F83" s="137"/>
      <c r="G83" s="137"/>
      <c r="H83" s="138">
        <v>7950</v>
      </c>
      <c r="I83" s="138"/>
      <c r="J83" s="63">
        <f t="shared" si="0"/>
        <v>0.0782237020769131</v>
      </c>
    </row>
    <row r="84" spans="1:10" ht="24.75" customHeight="1">
      <c r="A84" s="136"/>
      <c r="B84" s="136"/>
      <c r="C84" s="136"/>
      <c r="D84" s="137" t="s">
        <v>153</v>
      </c>
      <c r="E84" s="137"/>
      <c r="F84" s="137"/>
      <c r="G84" s="137"/>
      <c r="H84" s="138">
        <v>1756</v>
      </c>
      <c r="I84" s="138"/>
      <c r="J84" s="63">
        <f t="shared" si="0"/>
        <v>0.017278090672586087</v>
      </c>
    </row>
    <row r="85" spans="1:10" ht="24.75" customHeight="1">
      <c r="A85" s="136"/>
      <c r="B85" s="136"/>
      <c r="C85" s="136"/>
      <c r="D85" s="137" t="s">
        <v>182</v>
      </c>
      <c r="E85" s="137"/>
      <c r="F85" s="137"/>
      <c r="G85" s="137"/>
      <c r="H85" s="138">
        <v>8800</v>
      </c>
      <c r="I85" s="138"/>
      <c r="J85" s="63">
        <f t="shared" si="0"/>
        <v>0.08658724255054531</v>
      </c>
    </row>
    <row r="86" spans="1:10" ht="15">
      <c r="A86" s="136"/>
      <c r="B86" s="136"/>
      <c r="C86" s="136"/>
      <c r="D86" s="137" t="s">
        <v>154</v>
      </c>
      <c r="E86" s="137"/>
      <c r="F86" s="137"/>
      <c r="G86" s="137"/>
      <c r="H86" s="138">
        <v>669</v>
      </c>
      <c r="I86" s="138"/>
      <c r="J86" s="63">
        <f t="shared" si="0"/>
        <v>0.006582598325717592</v>
      </c>
    </row>
    <row r="87" spans="1:10" ht="15">
      <c r="A87" s="136"/>
      <c r="B87" s="136"/>
      <c r="C87" s="136"/>
      <c r="D87" s="137" t="s">
        <v>183</v>
      </c>
      <c r="E87" s="137"/>
      <c r="F87" s="137"/>
      <c r="G87" s="137"/>
      <c r="H87" s="138">
        <v>85550</v>
      </c>
      <c r="I87" s="138"/>
      <c r="J87" s="63">
        <f t="shared" si="0"/>
        <v>0.8417657500226309</v>
      </c>
    </row>
    <row r="88" spans="1:10" ht="15">
      <c r="A88" s="136"/>
      <c r="B88" s="136"/>
      <c r="C88" s="136"/>
      <c r="D88" s="137" t="s">
        <v>139</v>
      </c>
      <c r="E88" s="137"/>
      <c r="F88" s="137"/>
      <c r="G88" s="137"/>
      <c r="H88" s="138">
        <v>2112</v>
      </c>
      <c r="I88" s="138"/>
      <c r="J88" s="63">
        <f t="shared" si="0"/>
        <v>0.020780938212130874</v>
      </c>
    </row>
    <row r="89" spans="1:10" ht="15">
      <c r="A89" s="136"/>
      <c r="B89" s="136"/>
      <c r="C89" s="136"/>
      <c r="D89" s="137" t="s">
        <v>155</v>
      </c>
      <c r="E89" s="137"/>
      <c r="F89" s="137"/>
      <c r="G89" s="137"/>
      <c r="H89" s="138">
        <v>49500</v>
      </c>
      <c r="I89" s="138"/>
      <c r="J89" s="63">
        <f t="shared" si="0"/>
        <v>0.4870532393468174</v>
      </c>
    </row>
    <row r="90" spans="1:10" ht="15">
      <c r="A90" s="136"/>
      <c r="B90" s="136"/>
      <c r="C90" s="136"/>
      <c r="D90" s="137" t="s">
        <v>156</v>
      </c>
      <c r="E90" s="137"/>
      <c r="F90" s="137"/>
      <c r="G90" s="137"/>
      <c r="H90" s="138">
        <v>4051</v>
      </c>
      <c r="I90" s="138"/>
      <c r="J90" s="63">
        <f t="shared" si="0"/>
        <v>0.03985964995139307</v>
      </c>
    </row>
    <row r="91" spans="1:10" ht="24.75" customHeight="1">
      <c r="A91" s="136"/>
      <c r="B91" s="136"/>
      <c r="C91" s="136"/>
      <c r="D91" s="137" t="s">
        <v>63</v>
      </c>
      <c r="E91" s="137"/>
      <c r="F91" s="137"/>
      <c r="G91" s="137"/>
      <c r="H91" s="138">
        <v>98100</v>
      </c>
      <c r="I91" s="138"/>
      <c r="J91" s="63">
        <f t="shared" si="0"/>
        <v>0.9652509652509653</v>
      </c>
    </row>
    <row r="92" spans="1:10" ht="15">
      <c r="A92" s="136"/>
      <c r="B92" s="136"/>
      <c r="C92" s="136"/>
      <c r="D92" s="137" t="s">
        <v>184</v>
      </c>
      <c r="E92" s="137"/>
      <c r="F92" s="137"/>
      <c r="G92" s="137"/>
      <c r="H92" s="132">
        <v>49424.91</v>
      </c>
      <c r="I92" s="132"/>
      <c r="J92" s="63">
        <f t="shared" si="0"/>
        <v>0.48631439434191737</v>
      </c>
    </row>
    <row r="93" spans="1:10" ht="24.75" customHeight="1">
      <c r="A93" s="135" t="s">
        <v>109</v>
      </c>
      <c r="B93" s="135"/>
      <c r="C93" s="135"/>
      <c r="D93" s="135"/>
      <c r="E93" s="135"/>
      <c r="F93" s="135"/>
      <c r="G93" s="29"/>
      <c r="H93" s="132">
        <v>36148.07</v>
      </c>
      <c r="I93" s="132"/>
      <c r="J93" s="63">
        <f t="shared" si="0"/>
        <v>0.355677466457283</v>
      </c>
    </row>
    <row r="94" spans="1:10" ht="15">
      <c r="A94" s="136"/>
      <c r="B94" s="136"/>
      <c r="C94" s="136"/>
      <c r="D94" s="137" t="s">
        <v>245</v>
      </c>
      <c r="E94" s="137"/>
      <c r="F94" s="137"/>
      <c r="G94" s="137"/>
      <c r="H94" s="132">
        <v>11169.79</v>
      </c>
      <c r="I94" s="132"/>
      <c r="J94" s="63">
        <f t="shared" si="0"/>
        <v>0.10990469499643814</v>
      </c>
    </row>
    <row r="95" spans="1:10" ht="15">
      <c r="A95" s="136"/>
      <c r="B95" s="136"/>
      <c r="C95" s="136"/>
      <c r="D95" s="137" t="s">
        <v>110</v>
      </c>
      <c r="E95" s="137"/>
      <c r="F95" s="137"/>
      <c r="G95" s="137"/>
      <c r="H95" s="139">
        <v>10588.3</v>
      </c>
      <c r="I95" s="139"/>
      <c r="J95" s="63">
        <f t="shared" si="0"/>
        <v>0.10418314776112941</v>
      </c>
    </row>
    <row r="96" spans="1:10" ht="15">
      <c r="A96" s="136"/>
      <c r="B96" s="136"/>
      <c r="C96" s="136"/>
      <c r="D96" s="137" t="s">
        <v>185</v>
      </c>
      <c r="E96" s="137"/>
      <c r="F96" s="137"/>
      <c r="G96" s="137"/>
      <c r="H96" s="132">
        <v>1788.47</v>
      </c>
      <c r="I96" s="132"/>
      <c r="J96" s="63">
        <f t="shared" si="0"/>
        <v>0.017597577918678838</v>
      </c>
    </row>
    <row r="97" spans="1:10" ht="24.75" customHeight="1">
      <c r="A97" s="136"/>
      <c r="B97" s="136"/>
      <c r="C97" s="136"/>
      <c r="D97" s="137" t="s">
        <v>186</v>
      </c>
      <c r="E97" s="137"/>
      <c r="F97" s="137"/>
      <c r="G97" s="137"/>
      <c r="H97" s="132">
        <v>1231.61</v>
      </c>
      <c r="I97" s="132"/>
      <c r="J97" s="63">
        <f t="shared" si="0"/>
        <v>0.012118376567917852</v>
      </c>
    </row>
    <row r="98" spans="1:10" ht="15">
      <c r="A98" s="136"/>
      <c r="B98" s="136"/>
      <c r="C98" s="136"/>
      <c r="D98" s="137" t="s">
        <v>187</v>
      </c>
      <c r="E98" s="137"/>
      <c r="F98" s="137"/>
      <c r="G98" s="137"/>
      <c r="H98" s="132">
        <v>2105.55</v>
      </c>
      <c r="I98" s="132"/>
      <c r="J98" s="63">
        <f t="shared" si="0"/>
        <v>0.020717473699125077</v>
      </c>
    </row>
    <row r="99" spans="1:10" ht="15">
      <c r="A99" s="136"/>
      <c r="B99" s="136"/>
      <c r="C99" s="136"/>
      <c r="D99" s="137" t="s">
        <v>188</v>
      </c>
      <c r="E99" s="137"/>
      <c r="F99" s="137"/>
      <c r="G99" s="137"/>
      <c r="H99" s="132">
        <v>2603.32</v>
      </c>
      <c r="I99" s="132"/>
      <c r="J99" s="63">
        <f t="shared" si="0"/>
        <v>0.025615261395077915</v>
      </c>
    </row>
    <row r="100" spans="1:10" ht="15">
      <c r="A100" s="136"/>
      <c r="B100" s="136"/>
      <c r="C100" s="136"/>
      <c r="D100" s="137" t="s">
        <v>141</v>
      </c>
      <c r="E100" s="137"/>
      <c r="F100" s="137"/>
      <c r="G100" s="137"/>
      <c r="H100" s="132">
        <v>243.67</v>
      </c>
      <c r="I100" s="132"/>
      <c r="J100" s="63">
        <f t="shared" si="0"/>
        <v>0.002397581067305838</v>
      </c>
    </row>
    <row r="101" spans="1:10" ht="15">
      <c r="A101" s="136"/>
      <c r="B101" s="136"/>
      <c r="C101" s="136"/>
      <c r="D101" s="137" t="s">
        <v>189</v>
      </c>
      <c r="E101" s="137"/>
      <c r="F101" s="137"/>
      <c r="G101" s="137"/>
      <c r="H101" s="138">
        <v>377</v>
      </c>
      <c r="I101" s="138"/>
      <c r="J101" s="63">
        <f aca="true" t="shared" si="1" ref="J101:J146">H101/12/8469.3</f>
        <v>0.003709476186540407</v>
      </c>
    </row>
    <row r="102" spans="1:10" ht="24.75" customHeight="1">
      <c r="A102" s="136"/>
      <c r="B102" s="136"/>
      <c r="C102" s="136"/>
      <c r="D102" s="137" t="s">
        <v>190</v>
      </c>
      <c r="E102" s="137"/>
      <c r="F102" s="137"/>
      <c r="G102" s="137"/>
      <c r="H102" s="140">
        <v>6040.36</v>
      </c>
      <c r="I102" s="140"/>
      <c r="J102" s="63">
        <f t="shared" si="1"/>
        <v>0.059433876865069526</v>
      </c>
    </row>
    <row r="103" spans="1:10" ht="24.75" customHeight="1">
      <c r="A103" s="135" t="s">
        <v>91</v>
      </c>
      <c r="B103" s="135"/>
      <c r="C103" s="135"/>
      <c r="D103" s="135"/>
      <c r="E103" s="135"/>
      <c r="F103" s="135"/>
      <c r="G103" s="29"/>
      <c r="H103" s="132">
        <v>21075.32</v>
      </c>
      <c r="I103" s="132"/>
      <c r="J103" s="63">
        <f t="shared" si="1"/>
        <v>0.2073697550761771</v>
      </c>
    </row>
    <row r="104" spans="1:10" ht="15">
      <c r="A104" s="136"/>
      <c r="B104" s="136"/>
      <c r="C104" s="136"/>
      <c r="D104" s="137" t="s">
        <v>191</v>
      </c>
      <c r="E104" s="137"/>
      <c r="F104" s="137"/>
      <c r="G104" s="137"/>
      <c r="H104" s="132">
        <v>8233.64</v>
      </c>
      <c r="I104" s="132"/>
      <c r="J104" s="63">
        <f t="shared" si="1"/>
        <v>0.08101456633566725</v>
      </c>
    </row>
    <row r="105" spans="1:10" ht="15">
      <c r="A105" s="136"/>
      <c r="B105" s="136"/>
      <c r="C105" s="136"/>
      <c r="D105" s="137" t="s">
        <v>127</v>
      </c>
      <c r="E105" s="137"/>
      <c r="F105" s="137"/>
      <c r="G105" s="137"/>
      <c r="H105" s="132">
        <v>1326</v>
      </c>
      <c r="I105" s="132"/>
      <c r="J105" s="63">
        <f t="shared" si="1"/>
        <v>0.01304712313886626</v>
      </c>
    </row>
    <row r="106" spans="1:10" ht="15">
      <c r="A106" s="136"/>
      <c r="B106" s="136"/>
      <c r="C106" s="136"/>
      <c r="D106" s="137" t="s">
        <v>93</v>
      </c>
      <c r="E106" s="137"/>
      <c r="F106" s="137"/>
      <c r="G106" s="137"/>
      <c r="H106" s="132">
        <v>5147.68</v>
      </c>
      <c r="I106" s="132"/>
      <c r="J106" s="63">
        <f t="shared" si="1"/>
        <v>0.050650388265067174</v>
      </c>
    </row>
    <row r="107" spans="1:10" ht="15">
      <c r="A107" s="136"/>
      <c r="B107" s="136"/>
      <c r="C107" s="136"/>
      <c r="D107" s="137" t="s">
        <v>94</v>
      </c>
      <c r="E107" s="137"/>
      <c r="F107" s="137"/>
      <c r="G107" s="137"/>
      <c r="H107" s="132">
        <v>2431</v>
      </c>
      <c r="I107" s="132"/>
      <c r="J107" s="63">
        <f t="shared" si="1"/>
        <v>0.023919725754588145</v>
      </c>
    </row>
    <row r="108" spans="1:10" ht="15">
      <c r="A108" s="136"/>
      <c r="B108" s="136"/>
      <c r="C108" s="136"/>
      <c r="D108" s="137" t="s">
        <v>192</v>
      </c>
      <c r="E108" s="137"/>
      <c r="F108" s="137"/>
      <c r="G108" s="137"/>
      <c r="H108" s="132">
        <v>3937</v>
      </c>
      <c r="I108" s="132"/>
      <c r="J108" s="63">
        <f t="shared" si="1"/>
        <v>0.038737951581988284</v>
      </c>
    </row>
    <row r="109" spans="1:10" ht="24.75" customHeight="1">
      <c r="A109" s="135" t="s">
        <v>128</v>
      </c>
      <c r="B109" s="135"/>
      <c r="C109" s="135"/>
      <c r="D109" s="135"/>
      <c r="E109" s="135"/>
      <c r="F109" s="135"/>
      <c r="G109" s="29"/>
      <c r="H109" s="132">
        <v>6470.41</v>
      </c>
      <c r="I109" s="132"/>
      <c r="J109" s="63">
        <f t="shared" si="1"/>
        <v>0.06366533637175839</v>
      </c>
    </row>
    <row r="110" spans="1:10" ht="15">
      <c r="A110" s="136"/>
      <c r="B110" s="136"/>
      <c r="C110" s="136"/>
      <c r="D110" s="137" t="s">
        <v>193</v>
      </c>
      <c r="E110" s="137"/>
      <c r="F110" s="137"/>
      <c r="G110" s="137"/>
      <c r="H110" s="132">
        <v>3852.41</v>
      </c>
      <c r="I110" s="132"/>
      <c r="J110" s="63">
        <f t="shared" si="1"/>
        <v>0.03790563171297116</v>
      </c>
    </row>
    <row r="111" spans="1:10" ht="15">
      <c r="A111" s="136"/>
      <c r="B111" s="136"/>
      <c r="C111" s="136"/>
      <c r="D111" s="137" t="s">
        <v>127</v>
      </c>
      <c r="E111" s="137"/>
      <c r="F111" s="137"/>
      <c r="G111" s="137"/>
      <c r="H111" s="138">
        <v>1326</v>
      </c>
      <c r="I111" s="138"/>
      <c r="J111" s="63">
        <f t="shared" si="1"/>
        <v>0.01304712313886626</v>
      </c>
    </row>
    <row r="112" spans="1:10" ht="15">
      <c r="A112" s="136"/>
      <c r="B112" s="136"/>
      <c r="C112" s="136"/>
      <c r="D112" s="137" t="s">
        <v>154</v>
      </c>
      <c r="E112" s="137"/>
      <c r="F112" s="137"/>
      <c r="G112" s="137"/>
      <c r="H112" s="138">
        <v>655</v>
      </c>
      <c r="I112" s="138"/>
      <c r="J112" s="63">
        <f t="shared" si="1"/>
        <v>0.00644484589438718</v>
      </c>
    </row>
    <row r="113" spans="1:10" ht="24.75" customHeight="1">
      <c r="A113" s="136"/>
      <c r="B113" s="136"/>
      <c r="C113" s="136"/>
      <c r="D113" s="137" t="s">
        <v>157</v>
      </c>
      <c r="E113" s="137"/>
      <c r="F113" s="137"/>
      <c r="G113" s="137"/>
      <c r="H113" s="138">
        <v>637</v>
      </c>
      <c r="I113" s="138"/>
      <c r="J113" s="63">
        <f t="shared" si="1"/>
        <v>0.006267735625533791</v>
      </c>
    </row>
    <row r="114" spans="1:10" ht="24.75" customHeight="1">
      <c r="A114" s="135" t="s">
        <v>65</v>
      </c>
      <c r="B114" s="135"/>
      <c r="C114" s="135"/>
      <c r="D114" s="135"/>
      <c r="E114" s="135"/>
      <c r="F114" s="135"/>
      <c r="G114" s="29"/>
      <c r="H114" s="132">
        <v>34376.27</v>
      </c>
      <c r="I114" s="132"/>
      <c r="J114" s="63">
        <f t="shared" si="1"/>
        <v>0.33824391232648116</v>
      </c>
    </row>
    <row r="115" spans="1:10" ht="15">
      <c r="A115" s="136"/>
      <c r="B115" s="136"/>
      <c r="C115" s="136"/>
      <c r="D115" s="137" t="s">
        <v>246</v>
      </c>
      <c r="E115" s="137"/>
      <c r="F115" s="137"/>
      <c r="G115" s="137"/>
      <c r="H115" s="132">
        <v>20985.66</v>
      </c>
      <c r="I115" s="132"/>
      <c r="J115" s="63">
        <f t="shared" si="1"/>
        <v>0.20648754914809964</v>
      </c>
    </row>
    <row r="116" spans="1:10" ht="15">
      <c r="A116" s="136"/>
      <c r="B116" s="136"/>
      <c r="C116" s="136"/>
      <c r="D116" s="137" t="s">
        <v>244</v>
      </c>
      <c r="E116" s="137"/>
      <c r="F116" s="137"/>
      <c r="G116" s="137"/>
      <c r="H116" s="132">
        <v>4608.91</v>
      </c>
      <c r="I116" s="132"/>
      <c r="J116" s="63">
        <f t="shared" si="1"/>
        <v>0.045349182734503835</v>
      </c>
    </row>
    <row r="117" spans="1:10" ht="24.75" customHeight="1">
      <c r="A117" s="136"/>
      <c r="B117" s="136"/>
      <c r="C117" s="136"/>
      <c r="D117" s="137" t="s">
        <v>242</v>
      </c>
      <c r="E117" s="137"/>
      <c r="F117" s="137"/>
      <c r="G117" s="137"/>
      <c r="H117" s="132">
        <v>2910.18</v>
      </c>
      <c r="I117" s="132"/>
      <c r="J117" s="63">
        <f t="shared" si="1"/>
        <v>0.028634597900652946</v>
      </c>
    </row>
    <row r="118" spans="1:10" ht="24.75" customHeight="1">
      <c r="A118" s="136"/>
      <c r="B118" s="136"/>
      <c r="C118" s="136"/>
      <c r="D118" s="137" t="s">
        <v>247</v>
      </c>
      <c r="E118" s="137"/>
      <c r="F118" s="137"/>
      <c r="G118" s="137"/>
      <c r="H118" s="132">
        <v>3983.04</v>
      </c>
      <c r="I118" s="132"/>
      <c r="J118" s="63">
        <f t="shared" si="1"/>
        <v>0.03919096029187773</v>
      </c>
    </row>
    <row r="119" spans="1:10" ht="24.75" customHeight="1">
      <c r="A119" s="136"/>
      <c r="B119" s="136"/>
      <c r="C119" s="136"/>
      <c r="D119" s="137" t="s">
        <v>195</v>
      </c>
      <c r="E119" s="137"/>
      <c r="F119" s="137"/>
      <c r="G119" s="137"/>
      <c r="H119" s="139">
        <v>417.6</v>
      </c>
      <c r="I119" s="139"/>
      <c r="J119" s="63">
        <f t="shared" si="1"/>
        <v>0.004108958237398605</v>
      </c>
    </row>
    <row r="120" spans="1:10" ht="15">
      <c r="A120" s="136"/>
      <c r="B120" s="136"/>
      <c r="C120" s="136"/>
      <c r="D120" s="137" t="s">
        <v>196</v>
      </c>
      <c r="E120" s="137"/>
      <c r="F120" s="137"/>
      <c r="G120" s="137"/>
      <c r="H120" s="132">
        <v>723.67</v>
      </c>
      <c r="I120" s="132"/>
      <c r="J120" s="63">
        <f t="shared" si="1"/>
        <v>0.007120521570062855</v>
      </c>
    </row>
    <row r="121" spans="1:10" ht="15">
      <c r="A121" s="136"/>
      <c r="B121" s="136"/>
      <c r="C121" s="136"/>
      <c r="D121" s="137" t="s">
        <v>158</v>
      </c>
      <c r="E121" s="137"/>
      <c r="F121" s="137"/>
      <c r="G121" s="137"/>
      <c r="H121" s="132">
        <v>747.21</v>
      </c>
      <c r="I121" s="132"/>
      <c r="J121" s="63">
        <f t="shared" si="1"/>
        <v>0.0073521424438855645</v>
      </c>
    </row>
    <row r="122" spans="1:10" ht="24.75" customHeight="1">
      <c r="A122" s="135" t="s">
        <v>159</v>
      </c>
      <c r="B122" s="135"/>
      <c r="C122" s="135"/>
      <c r="D122" s="135"/>
      <c r="E122" s="135"/>
      <c r="F122" s="135"/>
      <c r="G122" s="29"/>
      <c r="H122" s="138">
        <v>11336</v>
      </c>
      <c r="I122" s="138"/>
      <c r="J122" s="63">
        <f t="shared" si="1"/>
        <v>0.11154011154011155</v>
      </c>
    </row>
    <row r="123" spans="1:10" ht="15">
      <c r="A123" s="136"/>
      <c r="B123" s="136"/>
      <c r="C123" s="136"/>
      <c r="D123" s="137" t="s">
        <v>160</v>
      </c>
      <c r="E123" s="137"/>
      <c r="F123" s="137"/>
      <c r="G123" s="137"/>
      <c r="H123" s="138">
        <v>7164</v>
      </c>
      <c r="I123" s="138"/>
      <c r="J123" s="63">
        <f t="shared" si="1"/>
        <v>0.07048988700364847</v>
      </c>
    </row>
    <row r="124" spans="1:10" ht="15">
      <c r="A124" s="136"/>
      <c r="B124" s="136"/>
      <c r="C124" s="136"/>
      <c r="D124" s="137" t="s">
        <v>161</v>
      </c>
      <c r="E124" s="137"/>
      <c r="F124" s="137"/>
      <c r="G124" s="137"/>
      <c r="H124" s="138">
        <v>4172</v>
      </c>
      <c r="I124" s="138"/>
      <c r="J124" s="63">
        <f t="shared" si="1"/>
        <v>0.04105022453646307</v>
      </c>
    </row>
    <row r="125" spans="1:10" ht="24.75" customHeight="1">
      <c r="A125" s="135" t="s">
        <v>162</v>
      </c>
      <c r="B125" s="135"/>
      <c r="C125" s="135"/>
      <c r="D125" s="135"/>
      <c r="E125" s="135"/>
      <c r="F125" s="135"/>
      <c r="G125" s="29"/>
      <c r="H125" s="138">
        <v>8280</v>
      </c>
      <c r="I125" s="138"/>
      <c r="J125" s="63">
        <f t="shared" si="1"/>
        <v>0.08147072367255855</v>
      </c>
    </row>
    <row r="126" spans="1:10" ht="15">
      <c r="A126" s="136"/>
      <c r="B126" s="136"/>
      <c r="C126" s="136"/>
      <c r="D126" s="137" t="s">
        <v>197</v>
      </c>
      <c r="E126" s="137"/>
      <c r="F126" s="137"/>
      <c r="G126" s="137"/>
      <c r="H126" s="138">
        <v>6330</v>
      </c>
      <c r="I126" s="138"/>
      <c r="J126" s="63">
        <f t="shared" si="1"/>
        <v>0.06228377788010816</v>
      </c>
    </row>
    <row r="127" spans="1:10" ht="15">
      <c r="A127" s="136"/>
      <c r="B127" s="136"/>
      <c r="C127" s="136"/>
      <c r="D127" s="137" t="s">
        <v>198</v>
      </c>
      <c r="E127" s="137"/>
      <c r="F127" s="137"/>
      <c r="G127" s="137"/>
      <c r="H127" s="138">
        <v>1950</v>
      </c>
      <c r="I127" s="138"/>
      <c r="J127" s="63">
        <f t="shared" si="1"/>
        <v>0.01918694579245038</v>
      </c>
    </row>
    <row r="128" spans="1:10" ht="15">
      <c r="A128" s="135" t="s">
        <v>69</v>
      </c>
      <c r="B128" s="135"/>
      <c r="C128" s="135"/>
      <c r="D128" s="135"/>
      <c r="E128" s="135"/>
      <c r="F128" s="135"/>
      <c r="G128" s="29"/>
      <c r="H128" s="132">
        <v>90511.62</v>
      </c>
      <c r="I128" s="132"/>
      <c r="J128" s="63">
        <f t="shared" si="1"/>
        <v>0.8905854084753168</v>
      </c>
    </row>
    <row r="129" spans="1:10" ht="24.75" customHeight="1">
      <c r="A129" s="136"/>
      <c r="B129" s="136"/>
      <c r="C129" s="136"/>
      <c r="D129" s="137" t="s">
        <v>199</v>
      </c>
      <c r="E129" s="137"/>
      <c r="F129" s="137"/>
      <c r="G129" s="137"/>
      <c r="H129" s="138">
        <v>1324</v>
      </c>
      <c r="I129" s="138"/>
      <c r="J129" s="63">
        <f t="shared" si="1"/>
        <v>0.01302744422010477</v>
      </c>
    </row>
    <row r="130" spans="1:10" ht="24.75" customHeight="1">
      <c r="A130" s="136"/>
      <c r="B130" s="136"/>
      <c r="C130" s="136"/>
      <c r="D130" s="137" t="s">
        <v>200</v>
      </c>
      <c r="E130" s="137"/>
      <c r="F130" s="137"/>
      <c r="G130" s="137"/>
      <c r="H130" s="138">
        <v>4252</v>
      </c>
      <c r="I130" s="138"/>
      <c r="J130" s="63">
        <f t="shared" si="1"/>
        <v>0.041837381286922576</v>
      </c>
    </row>
    <row r="131" spans="1:10" ht="15">
      <c r="A131" s="136"/>
      <c r="B131" s="136"/>
      <c r="C131" s="136"/>
      <c r="D131" s="137" t="s">
        <v>70</v>
      </c>
      <c r="E131" s="137"/>
      <c r="F131" s="137"/>
      <c r="G131" s="137"/>
      <c r="H131" s="132">
        <v>16627.55</v>
      </c>
      <c r="I131" s="132"/>
      <c r="J131" s="63">
        <f t="shared" si="1"/>
        <v>0.16360610282628632</v>
      </c>
    </row>
    <row r="132" spans="1:10" ht="24.75" customHeight="1">
      <c r="A132" s="136"/>
      <c r="B132" s="136"/>
      <c r="C132" s="136"/>
      <c r="D132" s="137" t="s">
        <v>201</v>
      </c>
      <c r="E132" s="137"/>
      <c r="F132" s="137"/>
      <c r="G132" s="137"/>
      <c r="H132" s="138">
        <v>53150</v>
      </c>
      <c r="I132" s="138"/>
      <c r="J132" s="63">
        <f t="shared" si="1"/>
        <v>0.5229672660865322</v>
      </c>
    </row>
    <row r="133" spans="1:10" ht="15">
      <c r="A133" s="136"/>
      <c r="B133" s="136"/>
      <c r="C133" s="136"/>
      <c r="D133" s="137" t="s">
        <v>97</v>
      </c>
      <c r="E133" s="137"/>
      <c r="F133" s="137"/>
      <c r="G133" s="137"/>
      <c r="H133" s="138">
        <v>11440</v>
      </c>
      <c r="I133" s="138"/>
      <c r="J133" s="63">
        <f t="shared" si="1"/>
        <v>0.1125634153157089</v>
      </c>
    </row>
    <row r="134" spans="1:10" ht="24.75" customHeight="1">
      <c r="A134" s="136"/>
      <c r="B134" s="136"/>
      <c r="C134" s="136"/>
      <c r="D134" s="137" t="s">
        <v>72</v>
      </c>
      <c r="E134" s="137"/>
      <c r="F134" s="137"/>
      <c r="G134" s="137"/>
      <c r="H134" s="138">
        <v>485</v>
      </c>
      <c r="I134" s="138"/>
      <c r="J134" s="63">
        <f t="shared" si="1"/>
        <v>0.004772137799660735</v>
      </c>
    </row>
    <row r="135" spans="1:10" ht="24.75" customHeight="1">
      <c r="A135" s="136"/>
      <c r="B135" s="136"/>
      <c r="C135" s="136"/>
      <c r="D135" s="137" t="s">
        <v>145</v>
      </c>
      <c r="E135" s="137"/>
      <c r="F135" s="137"/>
      <c r="G135" s="137"/>
      <c r="H135" s="138">
        <v>1128</v>
      </c>
      <c r="I135" s="138"/>
      <c r="J135" s="63">
        <f t="shared" si="1"/>
        <v>0.01109891018147899</v>
      </c>
    </row>
    <row r="136" spans="1:10" ht="24.75" customHeight="1">
      <c r="A136" s="136"/>
      <c r="B136" s="136"/>
      <c r="C136" s="136"/>
      <c r="D136" s="137" t="s">
        <v>130</v>
      </c>
      <c r="E136" s="137"/>
      <c r="F136" s="137"/>
      <c r="G136" s="137"/>
      <c r="H136" s="139">
        <v>1822.8</v>
      </c>
      <c r="I136" s="139"/>
      <c r="J136" s="63">
        <f t="shared" si="1"/>
        <v>0.017935366559219772</v>
      </c>
    </row>
    <row r="137" spans="1:10" ht="15">
      <c r="A137" s="136"/>
      <c r="B137" s="136"/>
      <c r="C137" s="136"/>
      <c r="D137" s="137" t="s">
        <v>202</v>
      </c>
      <c r="E137" s="137"/>
      <c r="F137" s="137"/>
      <c r="G137" s="137"/>
      <c r="H137" s="138">
        <v>111</v>
      </c>
      <c r="I137" s="138"/>
      <c r="J137" s="63">
        <f t="shared" si="1"/>
        <v>0.00109217999126256</v>
      </c>
    </row>
    <row r="138" spans="1:10" ht="15">
      <c r="A138" s="136"/>
      <c r="B138" s="136"/>
      <c r="C138" s="136"/>
      <c r="D138" s="137" t="s">
        <v>203</v>
      </c>
      <c r="E138" s="137"/>
      <c r="F138" s="137"/>
      <c r="G138" s="137"/>
      <c r="H138" s="132">
        <v>171.27</v>
      </c>
      <c r="I138" s="132"/>
      <c r="J138" s="63">
        <f t="shared" si="1"/>
        <v>0.0016852042081399881</v>
      </c>
    </row>
    <row r="139" spans="1:10" ht="15">
      <c r="A139" s="135" t="s">
        <v>204</v>
      </c>
      <c r="B139" s="135"/>
      <c r="C139" s="135"/>
      <c r="D139" s="135"/>
      <c r="E139" s="135"/>
      <c r="F139" s="135"/>
      <c r="G139" s="29"/>
      <c r="H139" s="132">
        <v>416484.48</v>
      </c>
      <c r="I139" s="132"/>
      <c r="J139" s="63">
        <f t="shared" si="1"/>
        <v>4.097982123670198</v>
      </c>
    </row>
    <row r="140" spans="1:10" ht="15">
      <c r="A140" s="135" t="s">
        <v>74</v>
      </c>
      <c r="B140" s="135"/>
      <c r="C140" s="135"/>
      <c r="D140" s="135"/>
      <c r="E140" s="135"/>
      <c r="F140" s="135"/>
      <c r="G140" s="29"/>
      <c r="H140" s="132">
        <v>134634.44</v>
      </c>
      <c r="I140" s="132"/>
      <c r="J140" s="63">
        <f t="shared" si="1"/>
        <v>1.3247301036291863</v>
      </c>
    </row>
    <row r="141" spans="1:10" ht="15">
      <c r="A141" s="131" t="s">
        <v>75</v>
      </c>
      <c r="B141" s="131"/>
      <c r="C141" s="131"/>
      <c r="D141" s="131"/>
      <c r="E141" s="131"/>
      <c r="F141" s="131"/>
      <c r="G141" s="29"/>
      <c r="H141" s="132">
        <v>59825.11</v>
      </c>
      <c r="I141" s="132"/>
      <c r="J141" s="63">
        <f t="shared" si="1"/>
        <v>0.5886467397935289</v>
      </c>
    </row>
    <row r="142" spans="1:10" ht="15">
      <c r="A142" s="131" t="s">
        <v>76</v>
      </c>
      <c r="B142" s="131"/>
      <c r="C142" s="131"/>
      <c r="D142" s="131"/>
      <c r="E142" s="131"/>
      <c r="F142" s="131"/>
      <c r="G142" s="29"/>
      <c r="H142" s="132">
        <v>74809.33</v>
      </c>
      <c r="I142" s="132"/>
      <c r="J142" s="63">
        <f t="shared" si="1"/>
        <v>0.7360833638356574</v>
      </c>
    </row>
    <row r="143" spans="1:10" ht="45" customHeight="1">
      <c r="A143" s="135" t="s">
        <v>77</v>
      </c>
      <c r="B143" s="135"/>
      <c r="C143" s="135"/>
      <c r="D143" s="135"/>
      <c r="E143" s="135"/>
      <c r="F143" s="135"/>
      <c r="G143" s="29"/>
      <c r="H143" s="132">
        <v>324406.12</v>
      </c>
      <c r="I143" s="132"/>
      <c r="J143" s="63">
        <f t="shared" si="1"/>
        <v>3.1919808406046943</v>
      </c>
    </row>
    <row r="144" spans="1:10" ht="15">
      <c r="A144" s="131" t="s">
        <v>78</v>
      </c>
      <c r="B144" s="131"/>
      <c r="C144" s="131"/>
      <c r="D144" s="131"/>
      <c r="E144" s="131"/>
      <c r="F144" s="131"/>
      <c r="G144" s="29"/>
      <c r="H144" s="132">
        <v>163214.21</v>
      </c>
      <c r="I144" s="132"/>
      <c r="J144" s="63">
        <f t="shared" si="1"/>
        <v>1.605939589655186</v>
      </c>
    </row>
    <row r="145" spans="1:10" ht="15">
      <c r="A145" s="131" t="s">
        <v>79</v>
      </c>
      <c r="B145" s="131"/>
      <c r="C145" s="131"/>
      <c r="D145" s="131"/>
      <c r="E145" s="131"/>
      <c r="F145" s="131"/>
      <c r="G145" s="29"/>
      <c r="H145" s="132">
        <v>27372.28</v>
      </c>
      <c r="I145" s="132"/>
      <c r="J145" s="63">
        <f t="shared" si="1"/>
        <v>0.2693284372183455</v>
      </c>
    </row>
    <row r="146" spans="1:10" ht="15">
      <c r="A146" s="131" t="s">
        <v>80</v>
      </c>
      <c r="B146" s="131"/>
      <c r="C146" s="131"/>
      <c r="D146" s="131"/>
      <c r="E146" s="131"/>
      <c r="F146" s="131"/>
      <c r="G146" s="29"/>
      <c r="H146" s="132">
        <v>133819.63</v>
      </c>
      <c r="I146" s="132"/>
      <c r="J146" s="63">
        <f t="shared" si="1"/>
        <v>1.3167128137311626</v>
      </c>
    </row>
    <row r="147" spans="1:10" ht="15">
      <c r="A147" s="133" t="s">
        <v>81</v>
      </c>
      <c r="B147" s="133"/>
      <c r="C147" s="133"/>
      <c r="D147" s="134">
        <v>2370233.04</v>
      </c>
      <c r="E147" s="134"/>
      <c r="F147" s="134"/>
      <c r="G147" s="134"/>
      <c r="H147" s="134"/>
      <c r="I147" s="134"/>
      <c r="J147" s="64"/>
    </row>
    <row r="148" spans="1:11" ht="15">
      <c r="A148" s="25"/>
      <c r="B148" s="25"/>
      <c r="C148" s="25"/>
      <c r="D148" s="129"/>
      <c r="E148" s="129"/>
      <c r="F148" s="25"/>
      <c r="G148" s="25"/>
      <c r="H148" s="25"/>
      <c r="I148" s="25"/>
      <c r="J148" s="25"/>
      <c r="K148" s="25"/>
    </row>
    <row r="149" spans="1:11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>
      <c r="A150" s="130" t="s">
        <v>82</v>
      </c>
      <c r="B150" s="130"/>
      <c r="C150" s="25"/>
      <c r="D150" s="25"/>
      <c r="E150" s="25"/>
      <c r="F150" s="25"/>
      <c r="G150" s="25"/>
      <c r="H150" s="25"/>
      <c r="I150" s="25"/>
      <c r="J150" s="25" t="s">
        <v>83</v>
      </c>
      <c r="K150" s="25"/>
    </row>
    <row r="151" spans="1:11" ht="15">
      <c r="A151" s="25" t="s">
        <v>0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</sheetData>
  <sheetProtection/>
  <mergeCells count="367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5:C25"/>
    <mergeCell ref="D25:G25"/>
    <mergeCell ref="J25:K25"/>
    <mergeCell ref="A26:C26"/>
    <mergeCell ref="D26:K26"/>
    <mergeCell ref="D27:E27"/>
    <mergeCell ref="A22:C22"/>
    <mergeCell ref="D22:G22"/>
    <mergeCell ref="J22:K22"/>
    <mergeCell ref="A23:F23"/>
    <mergeCell ref="J23:K23"/>
    <mergeCell ref="A24:F24"/>
    <mergeCell ref="J24:K24"/>
    <mergeCell ref="H29:I29"/>
    <mergeCell ref="A31:E31"/>
    <mergeCell ref="F31:G31"/>
    <mergeCell ref="H31:I31"/>
    <mergeCell ref="J31:K31"/>
    <mergeCell ref="A32:E32"/>
    <mergeCell ref="F32:G32"/>
    <mergeCell ref="H32:I32"/>
    <mergeCell ref="J32:K32"/>
    <mergeCell ref="A36:F36"/>
    <mergeCell ref="H36:I36"/>
    <mergeCell ref="A37:F37"/>
    <mergeCell ref="H37:I37"/>
    <mergeCell ref="A33:E33"/>
    <mergeCell ref="F33:G33"/>
    <mergeCell ref="H33:I33"/>
    <mergeCell ref="J33:K33"/>
    <mergeCell ref="A35:C35"/>
    <mergeCell ref="D35:G35"/>
    <mergeCell ref="H35:I35"/>
    <mergeCell ref="A40:C40"/>
    <mergeCell ref="D40:G40"/>
    <mergeCell ref="H40:I40"/>
    <mergeCell ref="A41:C41"/>
    <mergeCell ref="D41:G41"/>
    <mergeCell ref="H41:I41"/>
    <mergeCell ref="A38:C38"/>
    <mergeCell ref="D38:G38"/>
    <mergeCell ref="H38:I38"/>
    <mergeCell ref="A39:C39"/>
    <mergeCell ref="D39:G39"/>
    <mergeCell ref="H39:I39"/>
    <mergeCell ref="A44:C44"/>
    <mergeCell ref="D44:G44"/>
    <mergeCell ref="H44:I44"/>
    <mergeCell ref="A45:C45"/>
    <mergeCell ref="D45:G45"/>
    <mergeCell ref="H45:I45"/>
    <mergeCell ref="A42:C42"/>
    <mergeCell ref="D42:G42"/>
    <mergeCell ref="H42:I42"/>
    <mergeCell ref="A43:C43"/>
    <mergeCell ref="D43:G43"/>
    <mergeCell ref="H43:I43"/>
    <mergeCell ref="A49:C49"/>
    <mergeCell ref="D49:G49"/>
    <mergeCell ref="H49:I49"/>
    <mergeCell ref="A50:F50"/>
    <mergeCell ref="H50:I50"/>
    <mergeCell ref="A46:F46"/>
    <mergeCell ref="H46:I46"/>
    <mergeCell ref="A47:C47"/>
    <mergeCell ref="D47:G47"/>
    <mergeCell ref="H47:I47"/>
    <mergeCell ref="A48:C48"/>
    <mergeCell ref="D48:G48"/>
    <mergeCell ref="H48:I48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52:C52"/>
    <mergeCell ref="D52:G52"/>
    <mergeCell ref="H52:I52"/>
    <mergeCell ref="A57:F57"/>
    <mergeCell ref="H57:I57"/>
    <mergeCell ref="A58:C58"/>
    <mergeCell ref="D58:G58"/>
    <mergeCell ref="H58:I58"/>
    <mergeCell ref="A55:C55"/>
    <mergeCell ref="D55:G55"/>
    <mergeCell ref="H55:I55"/>
    <mergeCell ref="A56:C56"/>
    <mergeCell ref="D56:G56"/>
    <mergeCell ref="H56:I56"/>
    <mergeCell ref="A62:F62"/>
    <mergeCell ref="H62:I62"/>
    <mergeCell ref="A63:F63"/>
    <mergeCell ref="H63:I63"/>
    <mergeCell ref="A59:F59"/>
    <mergeCell ref="H59:I59"/>
    <mergeCell ref="A60:C60"/>
    <mergeCell ref="D60:G60"/>
    <mergeCell ref="H60:I60"/>
    <mergeCell ref="A61:C61"/>
    <mergeCell ref="D61:G61"/>
    <mergeCell ref="H61:I61"/>
    <mergeCell ref="A67:F67"/>
    <mergeCell ref="H67:I67"/>
    <mergeCell ref="A64:F64"/>
    <mergeCell ref="H64:I64"/>
    <mergeCell ref="A65:C65"/>
    <mergeCell ref="D65:G65"/>
    <mergeCell ref="H65:I65"/>
    <mergeCell ref="A66:C66"/>
    <mergeCell ref="D66:G66"/>
    <mergeCell ref="H66:I66"/>
    <mergeCell ref="A69:F69"/>
    <mergeCell ref="H69:I69"/>
    <mergeCell ref="A70:C70"/>
    <mergeCell ref="D70:G70"/>
    <mergeCell ref="H70:I70"/>
    <mergeCell ref="A68:F68"/>
    <mergeCell ref="H68:I68"/>
    <mergeCell ref="A72:C72"/>
    <mergeCell ref="D72:G72"/>
    <mergeCell ref="H72:I72"/>
    <mergeCell ref="A73:C73"/>
    <mergeCell ref="D73:G73"/>
    <mergeCell ref="H73:I73"/>
    <mergeCell ref="A71:C71"/>
    <mergeCell ref="D71:G71"/>
    <mergeCell ref="H71:I71"/>
    <mergeCell ref="A75:C75"/>
    <mergeCell ref="D75:G75"/>
    <mergeCell ref="H75:I75"/>
    <mergeCell ref="A74:C74"/>
    <mergeCell ref="D74:G74"/>
    <mergeCell ref="H74:I74"/>
    <mergeCell ref="A76:C76"/>
    <mergeCell ref="D76:G76"/>
    <mergeCell ref="H76:I76"/>
    <mergeCell ref="A77:C77"/>
    <mergeCell ref="D77:G77"/>
    <mergeCell ref="H77:I77"/>
    <mergeCell ref="A79:F79"/>
    <mergeCell ref="H79:I79"/>
    <mergeCell ref="A80:C80"/>
    <mergeCell ref="D80:G80"/>
    <mergeCell ref="H80:I80"/>
    <mergeCell ref="A78:C78"/>
    <mergeCell ref="D78:G78"/>
    <mergeCell ref="H78:I78"/>
    <mergeCell ref="A83:C83"/>
    <mergeCell ref="D83:G83"/>
    <mergeCell ref="H83:I83"/>
    <mergeCell ref="A84:C84"/>
    <mergeCell ref="D84:G84"/>
    <mergeCell ref="H84:I84"/>
    <mergeCell ref="A81:C81"/>
    <mergeCell ref="D81:G81"/>
    <mergeCell ref="H81:I81"/>
    <mergeCell ref="A82:F82"/>
    <mergeCell ref="H82:I82"/>
    <mergeCell ref="A87:C87"/>
    <mergeCell ref="D87:G87"/>
    <mergeCell ref="H87:I87"/>
    <mergeCell ref="A88:C88"/>
    <mergeCell ref="D88:G88"/>
    <mergeCell ref="H88:I88"/>
    <mergeCell ref="A85:C85"/>
    <mergeCell ref="D85:G85"/>
    <mergeCell ref="H85:I85"/>
    <mergeCell ref="A86:C86"/>
    <mergeCell ref="D86:G86"/>
    <mergeCell ref="H86:I86"/>
    <mergeCell ref="A91:C91"/>
    <mergeCell ref="D91:G91"/>
    <mergeCell ref="H91:I91"/>
    <mergeCell ref="A92:C92"/>
    <mergeCell ref="D92:G92"/>
    <mergeCell ref="H92:I92"/>
    <mergeCell ref="A89:C89"/>
    <mergeCell ref="D89:G89"/>
    <mergeCell ref="H89:I89"/>
    <mergeCell ref="A90:C90"/>
    <mergeCell ref="D90:G90"/>
    <mergeCell ref="H90:I90"/>
    <mergeCell ref="A95:C95"/>
    <mergeCell ref="D95:G95"/>
    <mergeCell ref="H95:I95"/>
    <mergeCell ref="A96:C96"/>
    <mergeCell ref="D96:G96"/>
    <mergeCell ref="H96:I96"/>
    <mergeCell ref="A93:F93"/>
    <mergeCell ref="H93:I93"/>
    <mergeCell ref="A94:C94"/>
    <mergeCell ref="D94:G94"/>
    <mergeCell ref="H94:I94"/>
    <mergeCell ref="A98:C98"/>
    <mergeCell ref="D98:G98"/>
    <mergeCell ref="H98:I98"/>
    <mergeCell ref="A99:C99"/>
    <mergeCell ref="D99:G99"/>
    <mergeCell ref="H99:I99"/>
    <mergeCell ref="A97:C97"/>
    <mergeCell ref="D97:G97"/>
    <mergeCell ref="H97:I97"/>
    <mergeCell ref="A101:C101"/>
    <mergeCell ref="D101:G101"/>
    <mergeCell ref="H101:I101"/>
    <mergeCell ref="A102:C102"/>
    <mergeCell ref="D102:G102"/>
    <mergeCell ref="H102:I102"/>
    <mergeCell ref="A100:C100"/>
    <mergeCell ref="D100:G100"/>
    <mergeCell ref="H100:I100"/>
    <mergeCell ref="A103:F103"/>
    <mergeCell ref="H103:I103"/>
    <mergeCell ref="A104:C104"/>
    <mergeCell ref="D104:G104"/>
    <mergeCell ref="H104:I104"/>
    <mergeCell ref="A107:C107"/>
    <mergeCell ref="D107:G107"/>
    <mergeCell ref="H107:I107"/>
    <mergeCell ref="A108:C108"/>
    <mergeCell ref="D108:G108"/>
    <mergeCell ref="H108:I108"/>
    <mergeCell ref="A105:C105"/>
    <mergeCell ref="D105:G105"/>
    <mergeCell ref="H105:I105"/>
    <mergeCell ref="A106:C106"/>
    <mergeCell ref="D106:G106"/>
    <mergeCell ref="H106:I106"/>
    <mergeCell ref="A111:C111"/>
    <mergeCell ref="D111:G111"/>
    <mergeCell ref="H111:I111"/>
    <mergeCell ref="A112:C112"/>
    <mergeCell ref="D112:G112"/>
    <mergeCell ref="H112:I112"/>
    <mergeCell ref="A109:F109"/>
    <mergeCell ref="H109:I109"/>
    <mergeCell ref="A110:C110"/>
    <mergeCell ref="D110:G110"/>
    <mergeCell ref="H110:I110"/>
    <mergeCell ref="A115:C115"/>
    <mergeCell ref="D115:G115"/>
    <mergeCell ref="H115:I115"/>
    <mergeCell ref="A116:C116"/>
    <mergeCell ref="D116:G116"/>
    <mergeCell ref="H116:I116"/>
    <mergeCell ref="A113:C113"/>
    <mergeCell ref="D113:G113"/>
    <mergeCell ref="H113:I113"/>
    <mergeCell ref="A114:F114"/>
    <mergeCell ref="H114:I114"/>
    <mergeCell ref="A119:C119"/>
    <mergeCell ref="D119:G119"/>
    <mergeCell ref="H119:I119"/>
    <mergeCell ref="A120:C120"/>
    <mergeCell ref="D120:G120"/>
    <mergeCell ref="H120:I120"/>
    <mergeCell ref="A117:C117"/>
    <mergeCell ref="D117:G117"/>
    <mergeCell ref="H117:I117"/>
    <mergeCell ref="A118:C118"/>
    <mergeCell ref="D118:G118"/>
    <mergeCell ref="H118:I118"/>
    <mergeCell ref="A123:C123"/>
    <mergeCell ref="D123:G123"/>
    <mergeCell ref="H123:I123"/>
    <mergeCell ref="A124:C124"/>
    <mergeCell ref="D124:G124"/>
    <mergeCell ref="H124:I124"/>
    <mergeCell ref="A121:C121"/>
    <mergeCell ref="D121:G121"/>
    <mergeCell ref="H121:I121"/>
    <mergeCell ref="A122:F122"/>
    <mergeCell ref="H122:I122"/>
    <mergeCell ref="A127:C127"/>
    <mergeCell ref="D127:G127"/>
    <mergeCell ref="H127:I127"/>
    <mergeCell ref="A128:F128"/>
    <mergeCell ref="H128:I128"/>
    <mergeCell ref="A125:F125"/>
    <mergeCell ref="H125:I125"/>
    <mergeCell ref="A126:C126"/>
    <mergeCell ref="D126:G126"/>
    <mergeCell ref="H126:I126"/>
    <mergeCell ref="A131:C131"/>
    <mergeCell ref="D131:G131"/>
    <mergeCell ref="H131:I131"/>
    <mergeCell ref="A132:C132"/>
    <mergeCell ref="D132:G132"/>
    <mergeCell ref="H132:I132"/>
    <mergeCell ref="A129:C129"/>
    <mergeCell ref="D129:G129"/>
    <mergeCell ref="H129:I129"/>
    <mergeCell ref="A130:C130"/>
    <mergeCell ref="D130:G130"/>
    <mergeCell ref="H130:I130"/>
    <mergeCell ref="A135:C135"/>
    <mergeCell ref="D135:G135"/>
    <mergeCell ref="H135:I135"/>
    <mergeCell ref="A136:C136"/>
    <mergeCell ref="D136:G136"/>
    <mergeCell ref="H136:I136"/>
    <mergeCell ref="A133:C133"/>
    <mergeCell ref="D133:G133"/>
    <mergeCell ref="H133:I133"/>
    <mergeCell ref="A134:C134"/>
    <mergeCell ref="D134:G134"/>
    <mergeCell ref="H134:I134"/>
    <mergeCell ref="A139:F139"/>
    <mergeCell ref="H139:I139"/>
    <mergeCell ref="A137:C137"/>
    <mergeCell ref="D137:G137"/>
    <mergeCell ref="H137:I137"/>
    <mergeCell ref="A138:C138"/>
    <mergeCell ref="D138:G138"/>
    <mergeCell ref="H138:I138"/>
    <mergeCell ref="A141:F141"/>
    <mergeCell ref="H141:I141"/>
    <mergeCell ref="D148:E148"/>
    <mergeCell ref="A150:B150"/>
    <mergeCell ref="A146:F146"/>
    <mergeCell ref="H146:I146"/>
    <mergeCell ref="A147:C147"/>
    <mergeCell ref="D147:I147"/>
    <mergeCell ref="A142:F142"/>
    <mergeCell ref="H142:I142"/>
    <mergeCell ref="A140:F140"/>
    <mergeCell ref="H140:I140"/>
    <mergeCell ref="A145:F145"/>
    <mergeCell ref="H145:I145"/>
    <mergeCell ref="A143:F143"/>
    <mergeCell ref="H143:I143"/>
    <mergeCell ref="A144:F144"/>
    <mergeCell ref="H144:I144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73">
      <selection activeCell="A85" sqref="A85:F85"/>
    </sheetView>
  </sheetViews>
  <sheetFormatPr defaultColWidth="9.140625" defaultRowHeight="15"/>
  <sheetData>
    <row r="1" spans="1:11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>
      <c r="A4" s="165" t="s">
        <v>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5">
      <c r="A5" s="34" t="s">
        <v>3</v>
      </c>
      <c r="B5" s="34"/>
      <c r="C5" s="34"/>
      <c r="D5" s="34"/>
      <c r="E5" s="34"/>
      <c r="F5" s="32"/>
      <c r="G5" s="32"/>
      <c r="H5" s="32"/>
      <c r="I5" s="32"/>
      <c r="J5" s="32"/>
      <c r="K5" s="32"/>
    </row>
    <row r="6" spans="1:11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>
      <c r="A7" s="33" t="s">
        <v>205</v>
      </c>
      <c r="B7" s="33"/>
      <c r="C7" s="33"/>
      <c r="D7" s="33"/>
      <c r="E7" s="33"/>
      <c r="F7" s="33" t="s">
        <v>206</v>
      </c>
      <c r="G7" s="33"/>
      <c r="H7" s="33"/>
      <c r="I7" s="154" t="s">
        <v>86</v>
      </c>
      <c r="J7" s="154"/>
      <c r="K7" s="154"/>
    </row>
    <row r="8" spans="1:11" ht="15">
      <c r="A8" s="35" t="s">
        <v>17</v>
      </c>
      <c r="B8" s="33"/>
      <c r="C8" s="33"/>
      <c r="D8" s="33"/>
      <c r="E8" s="33" t="s">
        <v>8</v>
      </c>
      <c r="F8" s="33"/>
      <c r="G8" s="33"/>
      <c r="H8" s="153">
        <v>42964.05</v>
      </c>
      <c r="I8" s="153"/>
      <c r="J8" s="33" t="s">
        <v>9</v>
      </c>
      <c r="K8" s="33"/>
    </row>
    <row r="9" spans="1:11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5">
      <c r="A10" s="163" t="s">
        <v>10</v>
      </c>
      <c r="B10" s="163"/>
      <c r="C10" s="163"/>
      <c r="D10" s="163"/>
      <c r="E10" s="163"/>
      <c r="F10" s="164" t="s">
        <v>11</v>
      </c>
      <c r="G10" s="164"/>
      <c r="H10" s="164" t="s">
        <v>12</v>
      </c>
      <c r="I10" s="164"/>
      <c r="J10" s="164" t="s">
        <v>13</v>
      </c>
      <c r="K10" s="164"/>
    </row>
    <row r="11" spans="1:11" ht="15">
      <c r="A11" s="163" t="s">
        <v>18</v>
      </c>
      <c r="B11" s="163"/>
      <c r="C11" s="163"/>
      <c r="D11" s="163"/>
      <c r="E11" s="163"/>
      <c r="F11" s="156">
        <v>100244.45</v>
      </c>
      <c r="G11" s="156"/>
      <c r="H11" s="161">
        <v>97493.7</v>
      </c>
      <c r="I11" s="161"/>
      <c r="J11" s="156">
        <v>2750.75</v>
      </c>
      <c r="K11" s="156"/>
    </row>
    <row r="12" spans="1:11" ht="15">
      <c r="A12" s="163" t="s">
        <v>15</v>
      </c>
      <c r="B12" s="163"/>
      <c r="C12" s="163"/>
      <c r="D12" s="163"/>
      <c r="E12" s="163"/>
      <c r="F12" s="156">
        <v>100244.45</v>
      </c>
      <c r="G12" s="156"/>
      <c r="H12" s="161">
        <v>97493.7</v>
      </c>
      <c r="I12" s="161"/>
      <c r="J12" s="156">
        <v>2750.75</v>
      </c>
      <c r="K12" s="156"/>
    </row>
    <row r="13" spans="1:11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5">
      <c r="A14" s="33" t="s">
        <v>16</v>
      </c>
      <c r="B14" s="33"/>
      <c r="C14" s="33"/>
      <c r="D14" s="153">
        <v>140457.75</v>
      </c>
      <c r="E14" s="153"/>
      <c r="F14" s="33" t="s">
        <v>9</v>
      </c>
      <c r="G14" s="33"/>
      <c r="H14" s="33"/>
      <c r="I14" s="33"/>
      <c r="J14" s="33"/>
      <c r="K14" s="33"/>
    </row>
    <row r="15" spans="1:11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5">
      <c r="A16" s="35" t="s">
        <v>19</v>
      </c>
      <c r="B16" s="33"/>
      <c r="C16" s="33"/>
      <c r="D16" s="33"/>
      <c r="E16" s="33"/>
      <c r="F16" s="33"/>
      <c r="G16" s="33"/>
      <c r="H16" s="153"/>
      <c r="I16" s="153"/>
      <c r="J16" s="33"/>
      <c r="K16" s="33"/>
    </row>
    <row r="17" spans="1:11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5">
      <c r="A18" s="163" t="s">
        <v>10</v>
      </c>
      <c r="B18" s="163"/>
      <c r="C18" s="163"/>
      <c r="D18" s="163"/>
      <c r="E18" s="163"/>
      <c r="F18" s="164" t="s">
        <v>11</v>
      </c>
      <c r="G18" s="164"/>
      <c r="H18" s="164" t="s">
        <v>12</v>
      </c>
      <c r="I18" s="164"/>
      <c r="J18" s="164" t="s">
        <v>13</v>
      </c>
      <c r="K18" s="164"/>
    </row>
    <row r="19" spans="1:11" ht="15">
      <c r="A19" s="163" t="s">
        <v>18</v>
      </c>
      <c r="B19" s="163"/>
      <c r="C19" s="163"/>
      <c r="D19" s="163"/>
      <c r="E19" s="163"/>
      <c r="F19" s="156">
        <v>475348.23</v>
      </c>
      <c r="G19" s="156"/>
      <c r="H19" s="156">
        <v>475729.93</v>
      </c>
      <c r="I19" s="156"/>
      <c r="J19" s="161">
        <v>-381.7</v>
      </c>
      <c r="K19" s="161"/>
    </row>
    <row r="20" spans="1:11" ht="15">
      <c r="A20" s="163" t="s">
        <v>15</v>
      </c>
      <c r="B20" s="163"/>
      <c r="C20" s="163"/>
      <c r="D20" s="163"/>
      <c r="E20" s="163"/>
      <c r="F20" s="156">
        <v>475348.23</v>
      </c>
      <c r="G20" s="156"/>
      <c r="H20" s="156">
        <v>475729.93</v>
      </c>
      <c r="I20" s="156"/>
      <c r="J20" s="161">
        <v>-381.7</v>
      </c>
      <c r="K20" s="161"/>
    </row>
    <row r="21" spans="1:11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0" ht="32.25">
      <c r="A22" s="164" t="s">
        <v>20</v>
      </c>
      <c r="B22" s="164"/>
      <c r="C22" s="164"/>
      <c r="D22" s="164" t="s">
        <v>21</v>
      </c>
      <c r="E22" s="164"/>
      <c r="F22" s="164"/>
      <c r="G22" s="164"/>
      <c r="H22" s="164" t="s">
        <v>24</v>
      </c>
      <c r="I22" s="164"/>
      <c r="J22" s="61" t="s">
        <v>238</v>
      </c>
    </row>
    <row r="23" spans="1:10" ht="15">
      <c r="A23" s="160" t="s">
        <v>25</v>
      </c>
      <c r="B23" s="160"/>
      <c r="C23" s="160"/>
      <c r="D23" s="160"/>
      <c r="E23" s="160"/>
      <c r="F23" s="160"/>
      <c r="G23" s="36"/>
      <c r="H23" s="156">
        <v>244970.69</v>
      </c>
      <c r="I23" s="156"/>
      <c r="J23" s="63">
        <f>H23/12/3153.5</f>
        <v>6.473513292109296</v>
      </c>
    </row>
    <row r="24" spans="1:12" ht="15">
      <c r="A24" s="160" t="s">
        <v>26</v>
      </c>
      <c r="B24" s="160"/>
      <c r="C24" s="160"/>
      <c r="D24" s="160"/>
      <c r="E24" s="160"/>
      <c r="F24" s="160"/>
      <c r="G24" s="36"/>
      <c r="H24" s="156">
        <v>58671.56</v>
      </c>
      <c r="I24" s="156"/>
      <c r="J24" s="63">
        <f aca="true" t="shared" si="0" ref="J24:J82">H24/12/3153.5</f>
        <v>1.5504349664394057</v>
      </c>
      <c r="L24" s="62"/>
    </row>
    <row r="25" spans="1:12" ht="24.75" customHeight="1">
      <c r="A25" s="157"/>
      <c r="B25" s="157"/>
      <c r="C25" s="157"/>
      <c r="D25" s="158" t="s">
        <v>28</v>
      </c>
      <c r="E25" s="158"/>
      <c r="F25" s="158"/>
      <c r="G25" s="158"/>
      <c r="H25" s="156">
        <v>25494.91</v>
      </c>
      <c r="I25" s="156"/>
      <c r="J25" s="63">
        <f t="shared" si="0"/>
        <v>0.6737199408065113</v>
      </c>
      <c r="K25" s="62"/>
      <c r="L25" s="62"/>
    </row>
    <row r="26" spans="1:12" ht="24.75" customHeight="1">
      <c r="A26" s="157"/>
      <c r="B26" s="157"/>
      <c r="C26" s="157"/>
      <c r="D26" s="158" t="s">
        <v>29</v>
      </c>
      <c r="E26" s="158"/>
      <c r="F26" s="158"/>
      <c r="G26" s="158"/>
      <c r="H26" s="156">
        <v>17225.19</v>
      </c>
      <c r="I26" s="156"/>
      <c r="J26" s="63">
        <f t="shared" si="0"/>
        <v>0.45518709370540666</v>
      </c>
      <c r="K26" s="62"/>
      <c r="L26" s="62"/>
    </row>
    <row r="27" spans="1:12" ht="15">
      <c r="A27" s="157"/>
      <c r="B27" s="157"/>
      <c r="C27" s="157"/>
      <c r="D27" s="158" t="s">
        <v>30</v>
      </c>
      <c r="E27" s="158"/>
      <c r="F27" s="158"/>
      <c r="G27" s="158"/>
      <c r="H27" s="162">
        <v>15951.46</v>
      </c>
      <c r="I27" s="162"/>
      <c r="J27" s="63">
        <f t="shared" si="0"/>
        <v>0.42152793192748794</v>
      </c>
      <c r="L27" s="62"/>
    </row>
    <row r="28" spans="1:10" ht="15">
      <c r="A28" s="160" t="s">
        <v>31</v>
      </c>
      <c r="B28" s="160"/>
      <c r="C28" s="160"/>
      <c r="D28" s="160"/>
      <c r="E28" s="160"/>
      <c r="F28" s="160"/>
      <c r="G28" s="36"/>
      <c r="H28" s="156">
        <v>5755.62</v>
      </c>
      <c r="I28" s="156"/>
      <c r="J28" s="63">
        <f t="shared" si="0"/>
        <v>0.15209608371650546</v>
      </c>
    </row>
    <row r="29" spans="1:10" ht="24.75" customHeight="1">
      <c r="A29" s="157"/>
      <c r="B29" s="157"/>
      <c r="C29" s="157"/>
      <c r="D29" s="158" t="s">
        <v>32</v>
      </c>
      <c r="E29" s="158"/>
      <c r="F29" s="158"/>
      <c r="G29" s="158"/>
      <c r="H29" s="156">
        <v>135.22</v>
      </c>
      <c r="I29" s="156"/>
      <c r="J29" s="63">
        <f t="shared" si="0"/>
        <v>0.0035732783679509536</v>
      </c>
    </row>
    <row r="30" spans="1:10" ht="24.75" customHeight="1">
      <c r="A30" s="157"/>
      <c r="B30" s="157"/>
      <c r="C30" s="157"/>
      <c r="D30" s="158" t="s">
        <v>33</v>
      </c>
      <c r="E30" s="158"/>
      <c r="F30" s="158"/>
      <c r="G30" s="158"/>
      <c r="H30" s="156">
        <v>1633.12</v>
      </c>
      <c r="I30" s="156"/>
      <c r="J30" s="63">
        <f t="shared" si="0"/>
        <v>0.04315628138047672</v>
      </c>
    </row>
    <row r="31" spans="1:10" ht="15">
      <c r="A31" s="157"/>
      <c r="B31" s="157"/>
      <c r="C31" s="157"/>
      <c r="D31" s="158" t="s">
        <v>34</v>
      </c>
      <c r="E31" s="158"/>
      <c r="F31" s="158"/>
      <c r="G31" s="158"/>
      <c r="H31" s="156">
        <v>3987.28</v>
      </c>
      <c r="I31" s="156"/>
      <c r="J31" s="63">
        <f t="shared" si="0"/>
        <v>0.1053665239680778</v>
      </c>
    </row>
    <row r="32" spans="1:10" ht="15">
      <c r="A32" s="160" t="s">
        <v>35</v>
      </c>
      <c r="B32" s="160"/>
      <c r="C32" s="160"/>
      <c r="D32" s="160"/>
      <c r="E32" s="160"/>
      <c r="F32" s="160"/>
      <c r="G32" s="36"/>
      <c r="H32" s="156">
        <v>48851.21</v>
      </c>
      <c r="I32" s="156"/>
      <c r="J32" s="63">
        <f t="shared" si="0"/>
        <v>1.2909256910311293</v>
      </c>
    </row>
    <row r="33" spans="1:10" ht="24.75" customHeight="1">
      <c r="A33" s="157"/>
      <c r="B33" s="157"/>
      <c r="C33" s="157"/>
      <c r="D33" s="158" t="s">
        <v>36</v>
      </c>
      <c r="E33" s="158"/>
      <c r="F33" s="158"/>
      <c r="G33" s="158"/>
      <c r="H33" s="156">
        <v>8982.04</v>
      </c>
      <c r="I33" s="156"/>
      <c r="J33" s="63">
        <f t="shared" si="0"/>
        <v>0.23735637651286934</v>
      </c>
    </row>
    <row r="34" spans="1:10" ht="24.75" customHeight="1">
      <c r="A34" s="157"/>
      <c r="B34" s="157"/>
      <c r="C34" s="157"/>
      <c r="D34" s="158" t="s">
        <v>37</v>
      </c>
      <c r="E34" s="158"/>
      <c r="F34" s="158"/>
      <c r="G34" s="158"/>
      <c r="H34" s="156">
        <v>5913.37</v>
      </c>
      <c r="I34" s="156"/>
      <c r="J34" s="63">
        <f t="shared" si="0"/>
        <v>0.15626473230801755</v>
      </c>
    </row>
    <row r="35" spans="1:10" ht="24.75" customHeight="1">
      <c r="A35" s="157"/>
      <c r="B35" s="157"/>
      <c r="C35" s="157"/>
      <c r="D35" s="158" t="s">
        <v>38</v>
      </c>
      <c r="E35" s="158"/>
      <c r="F35" s="158"/>
      <c r="G35" s="158"/>
      <c r="H35" s="156">
        <v>4001.48</v>
      </c>
      <c r="I35" s="156"/>
      <c r="J35" s="63">
        <f t="shared" si="0"/>
        <v>0.10574176840547539</v>
      </c>
    </row>
    <row r="36" spans="1:10" ht="15">
      <c r="A36" s="157"/>
      <c r="B36" s="157"/>
      <c r="C36" s="157"/>
      <c r="D36" s="158" t="s">
        <v>39</v>
      </c>
      <c r="E36" s="158"/>
      <c r="F36" s="158"/>
      <c r="G36" s="158"/>
      <c r="H36" s="156">
        <v>7158.38</v>
      </c>
      <c r="I36" s="156"/>
      <c r="J36" s="63">
        <f t="shared" si="0"/>
        <v>0.1891649489984673</v>
      </c>
    </row>
    <row r="37" spans="1:10" ht="24.75" customHeight="1">
      <c r="A37" s="157"/>
      <c r="B37" s="157"/>
      <c r="C37" s="157"/>
      <c r="D37" s="158" t="s">
        <v>249</v>
      </c>
      <c r="E37" s="158"/>
      <c r="F37" s="158"/>
      <c r="G37" s="158"/>
      <c r="H37" s="156">
        <v>6715.13</v>
      </c>
      <c r="I37" s="156"/>
      <c r="J37" s="63">
        <f t="shared" si="0"/>
        <v>0.177451773162095</v>
      </c>
    </row>
    <row r="38" spans="1:10" ht="24.75" customHeight="1">
      <c r="A38" s="157"/>
      <c r="B38" s="157"/>
      <c r="C38" s="157"/>
      <c r="D38" s="158" t="s">
        <v>41</v>
      </c>
      <c r="E38" s="158"/>
      <c r="F38" s="158"/>
      <c r="G38" s="158"/>
      <c r="H38" s="156">
        <v>16080.81</v>
      </c>
      <c r="I38" s="156"/>
      <c r="J38" s="63">
        <f t="shared" si="0"/>
        <v>0.4249460916442048</v>
      </c>
    </row>
    <row r="39" spans="1:10" ht="15">
      <c r="A39" s="160" t="s">
        <v>149</v>
      </c>
      <c r="B39" s="160"/>
      <c r="C39" s="160"/>
      <c r="D39" s="160"/>
      <c r="E39" s="160"/>
      <c r="F39" s="160"/>
      <c r="G39" s="36"/>
      <c r="H39" s="156">
        <v>8886.58</v>
      </c>
      <c r="I39" s="156"/>
      <c r="J39" s="63">
        <f t="shared" si="0"/>
        <v>0.2348337825696316</v>
      </c>
    </row>
    <row r="40" spans="1:10" ht="15">
      <c r="A40" s="157"/>
      <c r="B40" s="157"/>
      <c r="C40" s="157"/>
      <c r="D40" s="158" t="s">
        <v>150</v>
      </c>
      <c r="E40" s="158"/>
      <c r="F40" s="158"/>
      <c r="G40" s="158"/>
      <c r="H40" s="156">
        <v>8886.58</v>
      </c>
      <c r="I40" s="156"/>
      <c r="J40" s="63">
        <f t="shared" si="0"/>
        <v>0.2348337825696316</v>
      </c>
    </row>
    <row r="41" spans="1:10" ht="15">
      <c r="A41" s="160" t="s">
        <v>42</v>
      </c>
      <c r="B41" s="160"/>
      <c r="C41" s="160"/>
      <c r="D41" s="160"/>
      <c r="E41" s="160"/>
      <c r="F41" s="160"/>
      <c r="G41" s="36"/>
      <c r="H41" s="156">
        <v>122805.72</v>
      </c>
      <c r="I41" s="156"/>
      <c r="J41" s="63">
        <f t="shared" si="0"/>
        <v>3.245222768352624</v>
      </c>
    </row>
    <row r="42" spans="1:10" ht="15">
      <c r="A42" s="157"/>
      <c r="B42" s="157"/>
      <c r="C42" s="157"/>
      <c r="D42" s="158" t="s">
        <v>43</v>
      </c>
      <c r="E42" s="158"/>
      <c r="F42" s="158"/>
      <c r="G42" s="158"/>
      <c r="H42" s="156">
        <v>5495.46</v>
      </c>
      <c r="I42" s="156"/>
      <c r="J42" s="63">
        <f t="shared" si="0"/>
        <v>0.14522118281274773</v>
      </c>
    </row>
    <row r="43" spans="1:10" ht="15">
      <c r="A43" s="157"/>
      <c r="B43" s="157"/>
      <c r="C43" s="157"/>
      <c r="D43" s="158" t="s">
        <v>44</v>
      </c>
      <c r="E43" s="158"/>
      <c r="F43" s="158"/>
      <c r="G43" s="158"/>
      <c r="H43" s="156">
        <v>117310.26</v>
      </c>
      <c r="I43" s="156"/>
      <c r="J43" s="63">
        <f t="shared" si="0"/>
        <v>3.1000015855398764</v>
      </c>
    </row>
    <row r="44" spans="1:10" ht="15">
      <c r="A44" s="160" t="s">
        <v>45</v>
      </c>
      <c r="B44" s="160"/>
      <c r="C44" s="160"/>
      <c r="D44" s="160"/>
      <c r="E44" s="160"/>
      <c r="F44" s="160"/>
      <c r="G44" s="36"/>
      <c r="H44" s="156">
        <v>32419.27</v>
      </c>
      <c r="I44" s="156"/>
      <c r="J44" s="63">
        <f t="shared" si="0"/>
        <v>0.8567007557740077</v>
      </c>
    </row>
    <row r="45" spans="1:10" ht="15">
      <c r="A45" s="155" t="s">
        <v>46</v>
      </c>
      <c r="B45" s="155"/>
      <c r="C45" s="155"/>
      <c r="D45" s="155"/>
      <c r="E45" s="155"/>
      <c r="F45" s="155"/>
      <c r="G45" s="36"/>
      <c r="H45" s="161">
        <v>2825.4</v>
      </c>
      <c r="I45" s="161"/>
      <c r="J45" s="63">
        <f t="shared" si="0"/>
        <v>0.07466307277628033</v>
      </c>
    </row>
    <row r="46" spans="1:10" ht="15">
      <c r="A46" s="155" t="s">
        <v>47</v>
      </c>
      <c r="B46" s="155"/>
      <c r="C46" s="155"/>
      <c r="D46" s="155"/>
      <c r="E46" s="155"/>
      <c r="F46" s="155"/>
      <c r="G46" s="36"/>
      <c r="H46" s="156">
        <v>4223.87</v>
      </c>
      <c r="I46" s="156"/>
      <c r="J46" s="63">
        <f t="shared" si="0"/>
        <v>0.11161857195708473</v>
      </c>
    </row>
    <row r="47" spans="1:10" ht="15">
      <c r="A47" s="155" t="s">
        <v>120</v>
      </c>
      <c r="B47" s="155"/>
      <c r="C47" s="155"/>
      <c r="D47" s="155"/>
      <c r="E47" s="155"/>
      <c r="F47" s="155"/>
      <c r="G47" s="36"/>
      <c r="H47" s="159">
        <v>25370</v>
      </c>
      <c r="I47" s="159"/>
      <c r="J47" s="63">
        <f t="shared" si="0"/>
        <v>0.6704191110406427</v>
      </c>
    </row>
    <row r="48" spans="1:10" ht="15">
      <c r="A48" s="160" t="s">
        <v>49</v>
      </c>
      <c r="B48" s="160"/>
      <c r="C48" s="160"/>
      <c r="D48" s="160"/>
      <c r="E48" s="160"/>
      <c r="F48" s="160"/>
      <c r="G48" s="36"/>
      <c r="H48" s="156">
        <v>52871.78</v>
      </c>
      <c r="I48" s="156"/>
      <c r="J48" s="63">
        <f t="shared" si="0"/>
        <v>1.3971719253739232</v>
      </c>
    </row>
    <row r="49" spans="1:10" ht="24.75" customHeight="1">
      <c r="A49" s="160" t="s">
        <v>51</v>
      </c>
      <c r="B49" s="160"/>
      <c r="C49" s="160"/>
      <c r="D49" s="160"/>
      <c r="E49" s="160"/>
      <c r="F49" s="160"/>
      <c r="G49" s="36"/>
      <c r="H49" s="156">
        <v>11378.52</v>
      </c>
      <c r="I49" s="156"/>
      <c r="J49" s="63">
        <f t="shared" si="0"/>
        <v>0.3006849532265737</v>
      </c>
    </row>
    <row r="50" spans="1:11" ht="15">
      <c r="A50" s="157"/>
      <c r="B50" s="157"/>
      <c r="C50" s="157"/>
      <c r="D50" s="158" t="s">
        <v>121</v>
      </c>
      <c r="E50" s="158"/>
      <c r="F50" s="158"/>
      <c r="G50" s="158"/>
      <c r="H50" s="161">
        <v>467.6</v>
      </c>
      <c r="I50" s="161"/>
      <c r="J50" s="63">
        <f t="shared" si="0"/>
        <v>0.012356640769515355</v>
      </c>
      <c r="K50" s="62"/>
    </row>
    <row r="51" spans="1:10" ht="15">
      <c r="A51" s="157"/>
      <c r="B51" s="157"/>
      <c r="C51" s="157"/>
      <c r="D51" s="158" t="s">
        <v>152</v>
      </c>
      <c r="E51" s="158"/>
      <c r="F51" s="158"/>
      <c r="G51" s="158"/>
      <c r="H51" s="156">
        <v>258.59</v>
      </c>
      <c r="I51" s="156"/>
      <c r="J51" s="63">
        <f t="shared" si="0"/>
        <v>0.006833412610327149</v>
      </c>
    </row>
    <row r="52" spans="1:10" ht="15">
      <c r="A52" s="157"/>
      <c r="B52" s="157"/>
      <c r="C52" s="157"/>
      <c r="D52" s="158" t="s">
        <v>207</v>
      </c>
      <c r="E52" s="158"/>
      <c r="F52" s="158"/>
      <c r="G52" s="158"/>
      <c r="H52" s="156">
        <v>552.21</v>
      </c>
      <c r="I52" s="156"/>
      <c r="J52" s="63">
        <f t="shared" si="0"/>
        <v>0.014592516251783734</v>
      </c>
    </row>
    <row r="53" spans="1:10" ht="15">
      <c r="A53" s="157"/>
      <c r="B53" s="157"/>
      <c r="C53" s="157"/>
      <c r="D53" s="158" t="s">
        <v>52</v>
      </c>
      <c r="E53" s="158"/>
      <c r="F53" s="158"/>
      <c r="G53" s="158"/>
      <c r="H53" s="159">
        <v>2449</v>
      </c>
      <c r="I53" s="159"/>
      <c r="J53" s="63">
        <f t="shared" si="0"/>
        <v>0.06471645261878337</v>
      </c>
    </row>
    <row r="54" spans="1:10" ht="24.75" customHeight="1">
      <c r="A54" s="157"/>
      <c r="B54" s="157"/>
      <c r="C54" s="157"/>
      <c r="D54" s="158" t="s">
        <v>58</v>
      </c>
      <c r="E54" s="158"/>
      <c r="F54" s="158"/>
      <c r="G54" s="158"/>
      <c r="H54" s="156">
        <v>7651.12</v>
      </c>
      <c r="I54" s="156"/>
      <c r="J54" s="63">
        <f t="shared" si="0"/>
        <v>0.20218593097616405</v>
      </c>
    </row>
    <row r="55" spans="1:10" ht="24.75" customHeight="1">
      <c r="A55" s="160" t="s">
        <v>62</v>
      </c>
      <c r="B55" s="160"/>
      <c r="C55" s="160"/>
      <c r="D55" s="160"/>
      <c r="E55" s="160"/>
      <c r="F55" s="160"/>
      <c r="G55" s="36"/>
      <c r="H55" s="156">
        <v>51325.94</v>
      </c>
      <c r="I55" s="156"/>
      <c r="J55" s="63">
        <f t="shared" si="0"/>
        <v>1.3563220760002115</v>
      </c>
    </row>
    <row r="56" spans="1:11" ht="24.75" customHeight="1">
      <c r="A56" s="157"/>
      <c r="B56" s="157"/>
      <c r="C56" s="157"/>
      <c r="D56" s="158" t="s">
        <v>153</v>
      </c>
      <c r="E56" s="158"/>
      <c r="F56" s="158"/>
      <c r="G56" s="158"/>
      <c r="H56" s="159">
        <v>3626</v>
      </c>
      <c r="I56" s="159"/>
      <c r="J56" s="63">
        <f t="shared" si="0"/>
        <v>0.09581945985941547</v>
      </c>
      <c r="K56" s="66"/>
    </row>
    <row r="57" spans="1:10" ht="15">
      <c r="A57" s="157"/>
      <c r="B57" s="157"/>
      <c r="C57" s="157"/>
      <c r="D57" s="158" t="s">
        <v>139</v>
      </c>
      <c r="E57" s="158"/>
      <c r="F57" s="158"/>
      <c r="G57" s="158"/>
      <c r="H57" s="159">
        <v>176</v>
      </c>
      <c r="I57" s="159"/>
      <c r="J57" s="63">
        <f t="shared" si="0"/>
        <v>0.0046509169705618095</v>
      </c>
    </row>
    <row r="58" spans="1:10" ht="15">
      <c r="A58" s="157"/>
      <c r="B58" s="157"/>
      <c r="C58" s="157"/>
      <c r="D58" s="158" t="s">
        <v>155</v>
      </c>
      <c r="E58" s="158"/>
      <c r="F58" s="158"/>
      <c r="G58" s="158"/>
      <c r="H58" s="159">
        <v>12953</v>
      </c>
      <c r="I58" s="159"/>
      <c r="J58" s="63">
        <f t="shared" si="0"/>
        <v>0.3422916336345859</v>
      </c>
    </row>
    <row r="59" spans="1:10" ht="24.75" customHeight="1">
      <c r="A59" s="157"/>
      <c r="B59" s="157"/>
      <c r="C59" s="157"/>
      <c r="D59" s="158" t="s">
        <v>63</v>
      </c>
      <c r="E59" s="158"/>
      <c r="F59" s="158"/>
      <c r="G59" s="158"/>
      <c r="H59" s="159">
        <v>32700</v>
      </c>
      <c r="I59" s="159"/>
      <c r="J59" s="63">
        <f t="shared" si="0"/>
        <v>0.8641192325986998</v>
      </c>
    </row>
    <row r="60" spans="1:10" ht="15">
      <c r="A60" s="157"/>
      <c r="B60" s="157"/>
      <c r="C60" s="157"/>
      <c r="D60" s="158" t="s">
        <v>248</v>
      </c>
      <c r="E60" s="158"/>
      <c r="F60" s="158"/>
      <c r="G60" s="158"/>
      <c r="H60" s="156">
        <v>1870.94</v>
      </c>
      <c r="I60" s="156"/>
      <c r="J60" s="63">
        <f t="shared" si="0"/>
        <v>0.04944083293694836</v>
      </c>
    </row>
    <row r="61" spans="1:10" ht="24.75" customHeight="1">
      <c r="A61" s="160" t="s">
        <v>109</v>
      </c>
      <c r="B61" s="160"/>
      <c r="C61" s="160"/>
      <c r="D61" s="160"/>
      <c r="E61" s="160"/>
      <c r="F61" s="160"/>
      <c r="G61" s="36"/>
      <c r="H61" s="156">
        <v>2802.18</v>
      </c>
      <c r="I61" s="156"/>
      <c r="J61" s="63">
        <f t="shared" si="0"/>
        <v>0.07404946884414143</v>
      </c>
    </row>
    <row r="62" spans="1:10" ht="15">
      <c r="A62" s="157"/>
      <c r="B62" s="157"/>
      <c r="C62" s="157"/>
      <c r="D62" s="158" t="s">
        <v>110</v>
      </c>
      <c r="E62" s="158"/>
      <c r="F62" s="158"/>
      <c r="G62" s="158"/>
      <c r="H62" s="156">
        <v>835.18</v>
      </c>
      <c r="I62" s="156"/>
      <c r="J62" s="63">
        <f t="shared" si="0"/>
        <v>0.022070186565192114</v>
      </c>
    </row>
    <row r="63" spans="1:10" ht="15">
      <c r="A63" s="157"/>
      <c r="B63" s="157"/>
      <c r="C63" s="157"/>
      <c r="D63" s="158" t="s">
        <v>189</v>
      </c>
      <c r="E63" s="158"/>
      <c r="F63" s="158"/>
      <c r="G63" s="158"/>
      <c r="H63" s="159">
        <v>377</v>
      </c>
      <c r="I63" s="159"/>
      <c r="J63" s="63">
        <f t="shared" si="0"/>
        <v>0.009962475556260241</v>
      </c>
    </row>
    <row r="64" spans="1:10" ht="24.75" customHeight="1">
      <c r="A64" s="157"/>
      <c r="B64" s="157"/>
      <c r="C64" s="157"/>
      <c r="D64" s="158" t="s">
        <v>190</v>
      </c>
      <c r="E64" s="158"/>
      <c r="F64" s="158"/>
      <c r="G64" s="158"/>
      <c r="H64" s="159">
        <v>1590</v>
      </c>
      <c r="I64" s="159"/>
      <c r="J64" s="63">
        <f t="shared" si="0"/>
        <v>0.04201680672268908</v>
      </c>
    </row>
    <row r="65" spans="1:10" ht="24.75" customHeight="1">
      <c r="A65" s="160" t="s">
        <v>91</v>
      </c>
      <c r="B65" s="160"/>
      <c r="C65" s="160"/>
      <c r="D65" s="160"/>
      <c r="E65" s="160"/>
      <c r="F65" s="160"/>
      <c r="G65" s="36"/>
      <c r="H65" s="159">
        <v>369</v>
      </c>
      <c r="I65" s="159"/>
      <c r="J65" s="63">
        <f t="shared" si="0"/>
        <v>0.009751070239416522</v>
      </c>
    </row>
    <row r="66" spans="1:10" ht="24.75" customHeight="1">
      <c r="A66" s="160" t="s">
        <v>65</v>
      </c>
      <c r="B66" s="160"/>
      <c r="C66" s="160"/>
      <c r="D66" s="160"/>
      <c r="E66" s="160"/>
      <c r="F66" s="160"/>
      <c r="G66" s="36"/>
      <c r="H66" s="156">
        <v>8710.97</v>
      </c>
      <c r="I66" s="156"/>
      <c r="J66" s="63">
        <f t="shared" si="0"/>
        <v>0.2301931716082659</v>
      </c>
    </row>
    <row r="67" spans="1:10" ht="24.75" customHeight="1">
      <c r="A67" s="157"/>
      <c r="B67" s="157"/>
      <c r="C67" s="157"/>
      <c r="D67" s="158" t="s">
        <v>67</v>
      </c>
      <c r="E67" s="158"/>
      <c r="F67" s="158"/>
      <c r="G67" s="158"/>
      <c r="H67" s="161">
        <v>3004.5</v>
      </c>
      <c r="I67" s="161"/>
      <c r="J67" s="63">
        <f t="shared" si="0"/>
        <v>0.07939590930711908</v>
      </c>
    </row>
    <row r="68" spans="1:10" ht="24.75" customHeight="1">
      <c r="A68" s="157"/>
      <c r="B68" s="157"/>
      <c r="C68" s="157"/>
      <c r="D68" s="158" t="s">
        <v>68</v>
      </c>
      <c r="E68" s="158"/>
      <c r="F68" s="158"/>
      <c r="G68" s="158"/>
      <c r="H68" s="156">
        <v>2030.19</v>
      </c>
      <c r="I68" s="156"/>
      <c r="J68" s="63">
        <f t="shared" si="0"/>
        <v>0.05364912002536864</v>
      </c>
    </row>
    <row r="69" spans="1:10" ht="45" customHeight="1">
      <c r="A69" s="157"/>
      <c r="B69" s="157"/>
      <c r="C69" s="157"/>
      <c r="D69" s="158" t="s">
        <v>194</v>
      </c>
      <c r="E69" s="158"/>
      <c r="F69" s="158"/>
      <c r="G69" s="158"/>
      <c r="H69" s="161">
        <v>2921.1</v>
      </c>
      <c r="I69" s="161"/>
      <c r="J69" s="63">
        <f t="shared" si="0"/>
        <v>0.0771920088790233</v>
      </c>
    </row>
    <row r="70" spans="1:10" ht="15">
      <c r="A70" s="157"/>
      <c r="B70" s="157"/>
      <c r="C70" s="157"/>
      <c r="D70" s="158" t="s">
        <v>208</v>
      </c>
      <c r="E70" s="158"/>
      <c r="F70" s="158"/>
      <c r="G70" s="158"/>
      <c r="H70" s="156">
        <v>755.18</v>
      </c>
      <c r="I70" s="156"/>
      <c r="J70" s="63">
        <f t="shared" si="0"/>
        <v>0.01995613339675493</v>
      </c>
    </row>
    <row r="71" spans="1:10" ht="24.75" customHeight="1">
      <c r="A71" s="160" t="s">
        <v>159</v>
      </c>
      <c r="B71" s="160"/>
      <c r="C71" s="160"/>
      <c r="D71" s="160"/>
      <c r="E71" s="160"/>
      <c r="F71" s="160"/>
      <c r="G71" s="36"/>
      <c r="H71" s="159">
        <v>1380</v>
      </c>
      <c r="I71" s="159"/>
      <c r="J71" s="63">
        <f t="shared" si="0"/>
        <v>0.036467417155541464</v>
      </c>
    </row>
    <row r="72" spans="1:10" ht="15">
      <c r="A72" s="157"/>
      <c r="B72" s="157"/>
      <c r="C72" s="157"/>
      <c r="D72" s="158" t="s">
        <v>161</v>
      </c>
      <c r="E72" s="158"/>
      <c r="F72" s="158"/>
      <c r="G72" s="158"/>
      <c r="H72" s="159">
        <v>1380</v>
      </c>
      <c r="I72" s="159"/>
      <c r="J72" s="63">
        <f t="shared" si="0"/>
        <v>0.036467417155541464</v>
      </c>
    </row>
    <row r="73" spans="1:10" ht="15">
      <c r="A73" s="160" t="s">
        <v>69</v>
      </c>
      <c r="B73" s="160"/>
      <c r="C73" s="160"/>
      <c r="D73" s="160"/>
      <c r="E73" s="160"/>
      <c r="F73" s="160"/>
      <c r="G73" s="36"/>
      <c r="H73" s="156">
        <v>7383.97</v>
      </c>
      <c r="I73" s="156"/>
      <c r="J73" s="63">
        <f t="shared" si="0"/>
        <v>0.19512631467681413</v>
      </c>
    </row>
    <row r="74" spans="1:10" ht="15">
      <c r="A74" s="157"/>
      <c r="B74" s="157"/>
      <c r="C74" s="157"/>
      <c r="D74" s="158" t="s">
        <v>70</v>
      </c>
      <c r="E74" s="158"/>
      <c r="F74" s="158"/>
      <c r="G74" s="158"/>
      <c r="H74" s="161">
        <v>729.6</v>
      </c>
      <c r="I74" s="161"/>
      <c r="J74" s="63">
        <f t="shared" si="0"/>
        <v>0.019280164896147138</v>
      </c>
    </row>
    <row r="75" spans="1:10" ht="15">
      <c r="A75" s="157"/>
      <c r="B75" s="157"/>
      <c r="C75" s="157"/>
      <c r="D75" s="158" t="s">
        <v>97</v>
      </c>
      <c r="E75" s="158"/>
      <c r="F75" s="158"/>
      <c r="G75" s="158"/>
      <c r="H75" s="159">
        <v>5720</v>
      </c>
      <c r="I75" s="159"/>
      <c r="J75" s="63">
        <f t="shared" si="0"/>
        <v>0.15115480154325883</v>
      </c>
    </row>
    <row r="76" spans="1:10" ht="15">
      <c r="A76" s="157"/>
      <c r="B76" s="157"/>
      <c r="C76" s="157"/>
      <c r="D76" s="158" t="s">
        <v>98</v>
      </c>
      <c r="E76" s="158"/>
      <c r="F76" s="158"/>
      <c r="G76" s="158"/>
      <c r="H76" s="156">
        <v>934.37</v>
      </c>
      <c r="I76" s="156"/>
      <c r="J76" s="63">
        <f t="shared" si="0"/>
        <v>0.024691348237408168</v>
      </c>
    </row>
    <row r="77" spans="1:10" ht="15">
      <c r="A77" s="160" t="s">
        <v>74</v>
      </c>
      <c r="B77" s="160"/>
      <c r="C77" s="160"/>
      <c r="D77" s="160"/>
      <c r="E77" s="160"/>
      <c r="F77" s="160"/>
      <c r="G77" s="36"/>
      <c r="H77" s="156">
        <v>50163.39</v>
      </c>
      <c r="I77" s="156"/>
      <c r="J77" s="63">
        <f t="shared" si="0"/>
        <v>1.3256009196131284</v>
      </c>
    </row>
    <row r="78" spans="1:10" ht="15">
      <c r="A78" s="155" t="s">
        <v>75</v>
      </c>
      <c r="B78" s="155"/>
      <c r="C78" s="155"/>
      <c r="D78" s="155"/>
      <c r="E78" s="155"/>
      <c r="F78" s="155"/>
      <c r="G78" s="36"/>
      <c r="H78" s="156">
        <v>22275.55</v>
      </c>
      <c r="I78" s="156"/>
      <c r="J78" s="63">
        <f t="shared" si="0"/>
        <v>0.5886462132022621</v>
      </c>
    </row>
    <row r="79" spans="1:10" ht="15">
      <c r="A79" s="155" t="s">
        <v>76</v>
      </c>
      <c r="B79" s="155"/>
      <c r="C79" s="155"/>
      <c r="D79" s="155"/>
      <c r="E79" s="155"/>
      <c r="F79" s="155"/>
      <c r="G79" s="36"/>
      <c r="H79" s="156">
        <v>27887.84</v>
      </c>
      <c r="I79" s="156"/>
      <c r="J79" s="63">
        <f t="shared" si="0"/>
        <v>0.7369547064108662</v>
      </c>
    </row>
    <row r="80" spans="1:10" ht="45" customHeight="1">
      <c r="A80" s="160" t="s">
        <v>77</v>
      </c>
      <c r="B80" s="160"/>
      <c r="C80" s="160"/>
      <c r="D80" s="160"/>
      <c r="E80" s="160"/>
      <c r="F80" s="160"/>
      <c r="G80" s="36"/>
      <c r="H80" s="156">
        <v>120790.87</v>
      </c>
      <c r="I80" s="156"/>
      <c r="J80" s="63">
        <f t="shared" si="0"/>
        <v>3.191979018022303</v>
      </c>
    </row>
    <row r="81" spans="1:10" ht="15">
      <c r="A81" s="155" t="s">
        <v>78</v>
      </c>
      <c r="B81" s="155"/>
      <c r="C81" s="155"/>
      <c r="D81" s="155"/>
      <c r="E81" s="155"/>
      <c r="F81" s="155"/>
      <c r="G81" s="36"/>
      <c r="H81" s="159">
        <v>60772</v>
      </c>
      <c r="I81" s="159"/>
      <c r="J81" s="63">
        <f t="shared" si="0"/>
        <v>1.6059404894033085</v>
      </c>
    </row>
    <row r="82" spans="1:10" ht="15">
      <c r="A82" s="155" t="s">
        <v>79</v>
      </c>
      <c r="B82" s="155"/>
      <c r="C82" s="155"/>
      <c r="D82" s="155"/>
      <c r="E82" s="155"/>
      <c r="F82" s="155"/>
      <c r="G82" s="36"/>
      <c r="H82" s="156">
        <v>10191.88</v>
      </c>
      <c r="I82" s="156"/>
      <c r="J82" s="63">
        <f t="shared" si="0"/>
        <v>0.26932720257914483</v>
      </c>
    </row>
    <row r="83" spans="1:10" ht="15">
      <c r="A83" s="155" t="s">
        <v>80</v>
      </c>
      <c r="B83" s="155"/>
      <c r="C83" s="155"/>
      <c r="D83" s="155"/>
      <c r="E83" s="155"/>
      <c r="F83" s="155"/>
      <c r="G83" s="36"/>
      <c r="H83" s="156">
        <v>49826.99</v>
      </c>
      <c r="I83" s="156"/>
      <c r="J83" s="63">
        <f>H83/12/3153.5</f>
        <v>1.3167113260398497</v>
      </c>
    </row>
    <row r="84" spans="1:10" ht="15">
      <c r="A84" s="151" t="s">
        <v>81</v>
      </c>
      <c r="B84" s="151"/>
      <c r="C84" s="151"/>
      <c r="D84" s="152">
        <v>584566.58</v>
      </c>
      <c r="E84" s="152"/>
      <c r="F84" s="152"/>
      <c r="G84" s="152"/>
      <c r="H84" s="152"/>
      <c r="I84" s="152"/>
      <c r="J84" s="64"/>
    </row>
    <row r="85" spans="1:11" ht="15">
      <c r="A85" s="33"/>
      <c r="B85" s="33"/>
      <c r="C85" s="33"/>
      <c r="D85" s="153"/>
      <c r="E85" s="153"/>
      <c r="F85" s="33"/>
      <c r="G85" s="33"/>
      <c r="H85" s="33"/>
      <c r="I85" s="33"/>
      <c r="J85" s="33"/>
      <c r="K85" s="33"/>
    </row>
    <row r="86" spans="1:11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5">
      <c r="A87" s="154" t="s">
        <v>82</v>
      </c>
      <c r="B87" s="154"/>
      <c r="C87" s="33"/>
      <c r="D87" s="33"/>
      <c r="E87" s="33"/>
      <c r="F87" s="33"/>
      <c r="G87" s="33"/>
      <c r="H87" s="33"/>
      <c r="I87" s="33"/>
      <c r="J87" s="33" t="s">
        <v>83</v>
      </c>
      <c r="K87" s="33"/>
    </row>
    <row r="88" spans="1:11" ht="15">
      <c r="A88" s="33" t="s">
        <v>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</row>
  </sheetData>
  <sheetProtection/>
  <mergeCells count="195">
    <mergeCell ref="A3:K3"/>
    <mergeCell ref="A4:K4"/>
    <mergeCell ref="I7:K7"/>
    <mergeCell ref="H8:I8"/>
    <mergeCell ref="A10:E10"/>
    <mergeCell ref="F10:G10"/>
    <mergeCell ref="H10:I10"/>
    <mergeCell ref="J10:K1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J19:K19"/>
    <mergeCell ref="A20:E20"/>
    <mergeCell ref="F20:G20"/>
    <mergeCell ref="H20:I20"/>
    <mergeCell ref="J20:K20"/>
    <mergeCell ref="A26:C26"/>
    <mergeCell ref="D26:G26"/>
    <mergeCell ref="H26:I26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A27:C27"/>
    <mergeCell ref="D27:G27"/>
    <mergeCell ref="H27:I27"/>
    <mergeCell ref="A30:C30"/>
    <mergeCell ref="D30:G30"/>
    <mergeCell ref="H30:I30"/>
    <mergeCell ref="A31:C31"/>
    <mergeCell ref="D31:G31"/>
    <mergeCell ref="H31:I31"/>
    <mergeCell ref="A28:F28"/>
    <mergeCell ref="H28:I28"/>
    <mergeCell ref="A29:C29"/>
    <mergeCell ref="D29:G29"/>
    <mergeCell ref="H29:I29"/>
    <mergeCell ref="A34:C34"/>
    <mergeCell ref="D34:G34"/>
    <mergeCell ref="H34:I34"/>
    <mergeCell ref="A35:C35"/>
    <mergeCell ref="D35:G35"/>
    <mergeCell ref="H35:I35"/>
    <mergeCell ref="A32:F32"/>
    <mergeCell ref="H32:I32"/>
    <mergeCell ref="A33:C33"/>
    <mergeCell ref="D33:G33"/>
    <mergeCell ref="H33:I33"/>
    <mergeCell ref="A38:C38"/>
    <mergeCell ref="D38:G38"/>
    <mergeCell ref="H38:I38"/>
    <mergeCell ref="A36:C36"/>
    <mergeCell ref="D36:G36"/>
    <mergeCell ref="H36:I36"/>
    <mergeCell ref="A37:C37"/>
    <mergeCell ref="D37:G37"/>
    <mergeCell ref="H37:I37"/>
    <mergeCell ref="A42:C42"/>
    <mergeCell ref="D42:G42"/>
    <mergeCell ref="H42:I42"/>
    <mergeCell ref="A43:C43"/>
    <mergeCell ref="D43:G43"/>
    <mergeCell ref="H43:I43"/>
    <mergeCell ref="A39:F39"/>
    <mergeCell ref="H39:I39"/>
    <mergeCell ref="A40:C40"/>
    <mergeCell ref="D40:G40"/>
    <mergeCell ref="H40:I40"/>
    <mergeCell ref="A41:F41"/>
    <mergeCell ref="H41:I41"/>
    <mergeCell ref="A46:F46"/>
    <mergeCell ref="H46:I46"/>
    <mergeCell ref="A44:F44"/>
    <mergeCell ref="H44:I44"/>
    <mergeCell ref="A45:F45"/>
    <mergeCell ref="H45:I45"/>
    <mergeCell ref="A49:F49"/>
    <mergeCell ref="H49:I49"/>
    <mergeCell ref="A47:F47"/>
    <mergeCell ref="H47:I47"/>
    <mergeCell ref="A48:F48"/>
    <mergeCell ref="H48:I48"/>
    <mergeCell ref="A52:C52"/>
    <mergeCell ref="D52:G52"/>
    <mergeCell ref="H52:I52"/>
    <mergeCell ref="A50:C50"/>
    <mergeCell ref="D50:G50"/>
    <mergeCell ref="H50:I50"/>
    <mergeCell ref="A51:C51"/>
    <mergeCell ref="D51:G51"/>
    <mergeCell ref="H51:I51"/>
    <mergeCell ref="A54:C54"/>
    <mergeCell ref="D54:G54"/>
    <mergeCell ref="H54:I54"/>
    <mergeCell ref="A53:C53"/>
    <mergeCell ref="D53:G53"/>
    <mergeCell ref="H53:I53"/>
    <mergeCell ref="A56:C56"/>
    <mergeCell ref="D56:G56"/>
    <mergeCell ref="H56:I56"/>
    <mergeCell ref="A57:C57"/>
    <mergeCell ref="D57:G57"/>
    <mergeCell ref="H57:I57"/>
    <mergeCell ref="A55:F55"/>
    <mergeCell ref="H55:I55"/>
    <mergeCell ref="A60:C60"/>
    <mergeCell ref="D60:G60"/>
    <mergeCell ref="H60:I60"/>
    <mergeCell ref="A61:F61"/>
    <mergeCell ref="H61:I61"/>
    <mergeCell ref="A58:C58"/>
    <mergeCell ref="D58:G58"/>
    <mergeCell ref="H58:I58"/>
    <mergeCell ref="A59:C59"/>
    <mergeCell ref="D59:G59"/>
    <mergeCell ref="H59:I59"/>
    <mergeCell ref="A63:C63"/>
    <mergeCell ref="D63:G63"/>
    <mergeCell ref="H63:I63"/>
    <mergeCell ref="A64:C64"/>
    <mergeCell ref="D64:G64"/>
    <mergeCell ref="H64:I64"/>
    <mergeCell ref="A62:C62"/>
    <mergeCell ref="D62:G62"/>
    <mergeCell ref="H62:I62"/>
    <mergeCell ref="A66:F66"/>
    <mergeCell ref="H66:I66"/>
    <mergeCell ref="A67:C67"/>
    <mergeCell ref="D67:G67"/>
    <mergeCell ref="H67:I67"/>
    <mergeCell ref="A65:F65"/>
    <mergeCell ref="H65:I65"/>
    <mergeCell ref="A70:C70"/>
    <mergeCell ref="D70:G70"/>
    <mergeCell ref="H70:I70"/>
    <mergeCell ref="A71:F71"/>
    <mergeCell ref="H71:I71"/>
    <mergeCell ref="A68:C68"/>
    <mergeCell ref="D68:G68"/>
    <mergeCell ref="H68:I68"/>
    <mergeCell ref="A69:C69"/>
    <mergeCell ref="D69:G69"/>
    <mergeCell ref="H69:I69"/>
    <mergeCell ref="A74:C74"/>
    <mergeCell ref="D74:G74"/>
    <mergeCell ref="H74:I74"/>
    <mergeCell ref="A75:C75"/>
    <mergeCell ref="D75:G75"/>
    <mergeCell ref="H75:I75"/>
    <mergeCell ref="A72:C72"/>
    <mergeCell ref="D72:G72"/>
    <mergeCell ref="H72:I72"/>
    <mergeCell ref="A73:F73"/>
    <mergeCell ref="H73:I73"/>
    <mergeCell ref="A77:F77"/>
    <mergeCell ref="H77:I77"/>
    <mergeCell ref="A84:C84"/>
    <mergeCell ref="D84:I84"/>
    <mergeCell ref="D85:E85"/>
    <mergeCell ref="A87:B87"/>
    <mergeCell ref="A83:F83"/>
    <mergeCell ref="H83:I83"/>
    <mergeCell ref="A78:F78"/>
    <mergeCell ref="H78:I78"/>
    <mergeCell ref="A76:C76"/>
    <mergeCell ref="D76:G76"/>
    <mergeCell ref="H76:I76"/>
    <mergeCell ref="A81:F81"/>
    <mergeCell ref="H81:I81"/>
    <mergeCell ref="A82:F82"/>
    <mergeCell ref="H82:I82"/>
    <mergeCell ref="A79:F79"/>
    <mergeCell ref="H79:I79"/>
    <mergeCell ref="A80:F80"/>
    <mergeCell ref="H80:I8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88">
      <selection activeCell="A106" sqref="A106:F106"/>
    </sheetView>
  </sheetViews>
  <sheetFormatPr defaultColWidth="9.140625" defaultRowHeight="15"/>
  <sheetData>
    <row r="1" spans="1:11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5">
      <c r="A5" s="39" t="s">
        <v>3</v>
      </c>
      <c r="B5" s="39"/>
      <c r="C5" s="39"/>
      <c r="D5" s="39"/>
      <c r="E5" s="39"/>
      <c r="F5" s="37"/>
      <c r="G5" s="37"/>
      <c r="H5" s="37"/>
      <c r="I5" s="37"/>
      <c r="J5" s="37"/>
      <c r="K5" s="37"/>
    </row>
    <row r="6" spans="1:11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">
      <c r="A7" s="38" t="s">
        <v>209</v>
      </c>
      <c r="B7" s="38"/>
      <c r="C7" s="38"/>
      <c r="D7" s="38"/>
      <c r="E7" s="38"/>
      <c r="F7" s="38" t="s">
        <v>210</v>
      </c>
      <c r="G7" s="38"/>
      <c r="H7" s="38"/>
      <c r="I7" s="166" t="s">
        <v>211</v>
      </c>
      <c r="J7" s="166"/>
      <c r="K7" s="166"/>
    </row>
    <row r="8" spans="1:11" ht="15">
      <c r="A8" s="40" t="s">
        <v>17</v>
      </c>
      <c r="B8" s="38"/>
      <c r="C8" s="38"/>
      <c r="D8" s="38"/>
      <c r="E8" s="38" t="s">
        <v>8</v>
      </c>
      <c r="F8" s="38"/>
      <c r="G8" s="38"/>
      <c r="H8" s="183">
        <v>197264</v>
      </c>
      <c r="I8" s="183"/>
      <c r="J8" s="38" t="s">
        <v>9</v>
      </c>
      <c r="K8" s="38"/>
    </row>
    <row r="9" spans="1:11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179" t="s">
        <v>10</v>
      </c>
      <c r="B10" s="179"/>
      <c r="C10" s="179"/>
      <c r="D10" s="179"/>
      <c r="E10" s="179"/>
      <c r="F10" s="178" t="s">
        <v>11</v>
      </c>
      <c r="G10" s="178"/>
      <c r="H10" s="178" t="s">
        <v>12</v>
      </c>
      <c r="I10" s="178"/>
      <c r="J10" s="178" t="s">
        <v>13</v>
      </c>
      <c r="K10" s="178"/>
    </row>
    <row r="11" spans="1:11" ht="15">
      <c r="A11" s="179" t="s">
        <v>18</v>
      </c>
      <c r="B11" s="179"/>
      <c r="C11" s="179"/>
      <c r="D11" s="179"/>
      <c r="E11" s="179"/>
      <c r="F11" s="168">
        <v>155285.43</v>
      </c>
      <c r="G11" s="168"/>
      <c r="H11" s="176">
        <v>153851.2</v>
      </c>
      <c r="I11" s="176"/>
      <c r="J11" s="168">
        <v>1434.23</v>
      </c>
      <c r="K11" s="168"/>
    </row>
    <row r="12" spans="1:11" ht="15">
      <c r="A12" s="179" t="s">
        <v>15</v>
      </c>
      <c r="B12" s="179"/>
      <c r="C12" s="179"/>
      <c r="D12" s="179"/>
      <c r="E12" s="179"/>
      <c r="F12" s="168">
        <v>155285.43</v>
      </c>
      <c r="G12" s="168"/>
      <c r="H12" s="176">
        <v>153851.2</v>
      </c>
      <c r="I12" s="176"/>
      <c r="J12" s="168">
        <v>1434.23</v>
      </c>
      <c r="K12" s="168"/>
    </row>
    <row r="13" spans="1:11" ht="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5">
      <c r="A14" s="178" t="s">
        <v>20</v>
      </c>
      <c r="B14" s="178"/>
      <c r="C14" s="178"/>
      <c r="D14" s="178" t="s">
        <v>21</v>
      </c>
      <c r="E14" s="178"/>
      <c r="F14" s="178"/>
      <c r="G14" s="178"/>
      <c r="H14" s="41" t="s">
        <v>22</v>
      </c>
      <c r="I14" s="41" t="s">
        <v>23</v>
      </c>
      <c r="J14" s="178" t="s">
        <v>24</v>
      </c>
      <c r="K14" s="178"/>
    </row>
    <row r="15" spans="1:11" ht="15">
      <c r="A15" s="169" t="s">
        <v>87</v>
      </c>
      <c r="B15" s="169"/>
      <c r="C15" s="169"/>
      <c r="D15" s="169"/>
      <c r="E15" s="169"/>
      <c r="F15" s="169"/>
      <c r="G15" s="42"/>
      <c r="H15" s="41"/>
      <c r="I15" s="43"/>
      <c r="J15" s="175">
        <v>890649</v>
      </c>
      <c r="K15" s="175"/>
    </row>
    <row r="16" spans="1:11" ht="15">
      <c r="A16" s="167" t="s">
        <v>169</v>
      </c>
      <c r="B16" s="167"/>
      <c r="C16" s="167"/>
      <c r="D16" s="167"/>
      <c r="E16" s="167"/>
      <c r="F16" s="167"/>
      <c r="G16" s="42"/>
      <c r="H16" s="41"/>
      <c r="I16" s="43"/>
      <c r="J16" s="175">
        <v>595649</v>
      </c>
      <c r="K16" s="175"/>
    </row>
    <row r="17" spans="1:11" ht="15">
      <c r="A17" s="167" t="s">
        <v>212</v>
      </c>
      <c r="B17" s="167"/>
      <c r="C17" s="167"/>
      <c r="D17" s="167"/>
      <c r="E17" s="167"/>
      <c r="F17" s="167"/>
      <c r="G17" s="42"/>
      <c r="H17" s="41"/>
      <c r="I17" s="43"/>
      <c r="J17" s="175">
        <v>260000</v>
      </c>
      <c r="K17" s="175"/>
    </row>
    <row r="18" spans="1:11" ht="24.75" customHeight="1">
      <c r="A18" s="167" t="s">
        <v>213</v>
      </c>
      <c r="B18" s="167"/>
      <c r="C18" s="167"/>
      <c r="D18" s="167"/>
      <c r="E18" s="167"/>
      <c r="F18" s="167"/>
      <c r="G18" s="42"/>
      <c r="H18" s="41"/>
      <c r="I18" s="43"/>
      <c r="J18" s="175">
        <v>35000</v>
      </c>
      <c r="K18" s="175"/>
    </row>
    <row r="19" spans="1:11" ht="15">
      <c r="A19" s="170" t="s">
        <v>81</v>
      </c>
      <c r="B19" s="170"/>
      <c r="C19" s="170"/>
      <c r="D19" s="181">
        <v>890649</v>
      </c>
      <c r="E19" s="181"/>
      <c r="F19" s="181"/>
      <c r="G19" s="181"/>
      <c r="H19" s="181"/>
      <c r="I19" s="181"/>
      <c r="J19" s="181"/>
      <c r="K19" s="181"/>
    </row>
    <row r="20" spans="1:11" ht="15">
      <c r="A20" s="38" t="s">
        <v>16</v>
      </c>
      <c r="B20" s="38"/>
      <c r="C20" s="38"/>
      <c r="D20" s="180">
        <v>-539533.8</v>
      </c>
      <c r="E20" s="180"/>
      <c r="F20" s="38" t="s">
        <v>9</v>
      </c>
      <c r="G20" s="38"/>
      <c r="H20" s="38"/>
      <c r="I20" s="38"/>
      <c r="J20" s="38"/>
      <c r="K20" s="38"/>
    </row>
    <row r="21" spans="1:1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5">
      <c r="A22" s="40" t="s">
        <v>19</v>
      </c>
      <c r="B22" s="38"/>
      <c r="C22" s="38"/>
      <c r="D22" s="38"/>
      <c r="E22" s="38"/>
      <c r="F22" s="38"/>
      <c r="G22" s="38"/>
      <c r="H22" s="172"/>
      <c r="I22" s="172"/>
      <c r="J22" s="38"/>
      <c r="K22" s="38"/>
    </row>
    <row r="23" spans="1:1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179" t="s">
        <v>10</v>
      </c>
      <c r="B24" s="179"/>
      <c r="C24" s="179"/>
      <c r="D24" s="179"/>
      <c r="E24" s="179"/>
      <c r="F24" s="178" t="s">
        <v>11</v>
      </c>
      <c r="G24" s="178"/>
      <c r="H24" s="178" t="s">
        <v>12</v>
      </c>
      <c r="I24" s="178"/>
      <c r="J24" s="178" t="s">
        <v>13</v>
      </c>
      <c r="K24" s="178"/>
    </row>
    <row r="25" spans="1:11" ht="15">
      <c r="A25" s="179" t="s">
        <v>18</v>
      </c>
      <c r="B25" s="179"/>
      <c r="C25" s="179"/>
      <c r="D25" s="179"/>
      <c r="E25" s="179"/>
      <c r="F25" s="168">
        <v>300681.72</v>
      </c>
      <c r="G25" s="168"/>
      <c r="H25" s="168">
        <v>300239.15</v>
      </c>
      <c r="I25" s="168"/>
      <c r="J25" s="168">
        <v>442.57</v>
      </c>
      <c r="K25" s="168"/>
    </row>
    <row r="26" spans="1:11" ht="15">
      <c r="A26" s="179" t="s">
        <v>15</v>
      </c>
      <c r="B26" s="179"/>
      <c r="C26" s="179"/>
      <c r="D26" s="179"/>
      <c r="E26" s="179"/>
      <c r="F26" s="168">
        <v>300681.72</v>
      </c>
      <c r="G26" s="168"/>
      <c r="H26" s="168">
        <v>300239.15</v>
      </c>
      <c r="I26" s="168"/>
      <c r="J26" s="168">
        <v>442.57</v>
      </c>
      <c r="K26" s="168"/>
    </row>
    <row r="27" spans="1:1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0" ht="32.25">
      <c r="A28" s="178" t="s">
        <v>20</v>
      </c>
      <c r="B28" s="178"/>
      <c r="C28" s="178"/>
      <c r="D28" s="178" t="s">
        <v>21</v>
      </c>
      <c r="E28" s="178"/>
      <c r="F28" s="178"/>
      <c r="G28" s="178"/>
      <c r="H28" s="178" t="s">
        <v>24</v>
      </c>
      <c r="I28" s="178"/>
      <c r="J28" s="61" t="s">
        <v>238</v>
      </c>
    </row>
    <row r="29" spans="1:10" ht="15">
      <c r="A29" s="169" t="s">
        <v>25</v>
      </c>
      <c r="B29" s="169"/>
      <c r="C29" s="169"/>
      <c r="D29" s="169"/>
      <c r="E29" s="169"/>
      <c r="F29" s="169"/>
      <c r="G29" s="42"/>
      <c r="H29" s="168">
        <v>116663.23</v>
      </c>
      <c r="I29" s="168"/>
      <c r="J29" s="63">
        <f>H29/12/1589.9</f>
        <v>6.114809631633016</v>
      </c>
    </row>
    <row r="30" spans="1:10" ht="15">
      <c r="A30" s="169" t="s">
        <v>26</v>
      </c>
      <c r="B30" s="169"/>
      <c r="C30" s="169"/>
      <c r="D30" s="169"/>
      <c r="E30" s="169"/>
      <c r="F30" s="169"/>
      <c r="G30" s="42"/>
      <c r="H30" s="168">
        <v>18756.79</v>
      </c>
      <c r="I30" s="168"/>
      <c r="J30" s="63">
        <f aca="true" t="shared" si="0" ref="J30:J93">H30/12/1589.9</f>
        <v>0.9831221041155628</v>
      </c>
    </row>
    <row r="31" spans="1:11" ht="24.75" customHeight="1">
      <c r="A31" s="173"/>
      <c r="B31" s="173"/>
      <c r="C31" s="173"/>
      <c r="D31" s="174" t="s">
        <v>28</v>
      </c>
      <c r="E31" s="174"/>
      <c r="F31" s="174"/>
      <c r="G31" s="174"/>
      <c r="H31" s="168">
        <v>9214.84</v>
      </c>
      <c r="I31" s="168"/>
      <c r="J31" s="63">
        <f t="shared" si="0"/>
        <v>0.48298844791077</v>
      </c>
      <c r="K31" s="62"/>
    </row>
    <row r="32" spans="1:11" ht="24.75" customHeight="1">
      <c r="A32" s="173"/>
      <c r="B32" s="173"/>
      <c r="C32" s="173"/>
      <c r="D32" s="174" t="s">
        <v>29</v>
      </c>
      <c r="E32" s="174"/>
      <c r="F32" s="174"/>
      <c r="G32" s="174"/>
      <c r="H32" s="176">
        <v>5085.3</v>
      </c>
      <c r="I32" s="176"/>
      <c r="J32" s="63">
        <f t="shared" si="0"/>
        <v>0.26654192087552675</v>
      </c>
      <c r="K32" s="65"/>
    </row>
    <row r="33" spans="1:10" ht="15">
      <c r="A33" s="173"/>
      <c r="B33" s="173"/>
      <c r="C33" s="173"/>
      <c r="D33" s="174" t="s">
        <v>30</v>
      </c>
      <c r="E33" s="174"/>
      <c r="F33" s="174"/>
      <c r="G33" s="174"/>
      <c r="H33" s="168">
        <v>4456.67</v>
      </c>
      <c r="I33" s="168"/>
      <c r="J33" s="63">
        <f t="shared" si="0"/>
        <v>0.23359278361322514</v>
      </c>
    </row>
    <row r="34" spans="1:10" ht="15">
      <c r="A34" s="169" t="s">
        <v>31</v>
      </c>
      <c r="B34" s="169"/>
      <c r="C34" s="169"/>
      <c r="D34" s="169"/>
      <c r="E34" s="169"/>
      <c r="F34" s="169"/>
      <c r="G34" s="42"/>
      <c r="H34" s="168">
        <v>3129.19</v>
      </c>
      <c r="I34" s="168"/>
      <c r="J34" s="63">
        <f t="shared" si="0"/>
        <v>0.16401398410801515</v>
      </c>
    </row>
    <row r="35" spans="1:10" ht="24.75" customHeight="1">
      <c r="A35" s="173"/>
      <c r="B35" s="173"/>
      <c r="C35" s="173"/>
      <c r="D35" s="174" t="s">
        <v>32</v>
      </c>
      <c r="E35" s="174"/>
      <c r="F35" s="174"/>
      <c r="G35" s="174"/>
      <c r="H35" s="168">
        <v>115.85</v>
      </c>
      <c r="I35" s="168"/>
      <c r="J35" s="63">
        <f t="shared" si="0"/>
        <v>0.006072184833427679</v>
      </c>
    </row>
    <row r="36" spans="1:10" ht="24.75" customHeight="1">
      <c r="A36" s="173"/>
      <c r="B36" s="173"/>
      <c r="C36" s="173"/>
      <c r="D36" s="174" t="s">
        <v>33</v>
      </c>
      <c r="E36" s="174"/>
      <c r="F36" s="174"/>
      <c r="G36" s="174"/>
      <c r="H36" s="168">
        <v>846.86</v>
      </c>
      <c r="I36" s="168"/>
      <c r="J36" s="63">
        <f t="shared" si="0"/>
        <v>0.04438748768266348</v>
      </c>
    </row>
    <row r="37" spans="1:10" ht="15">
      <c r="A37" s="173"/>
      <c r="B37" s="173"/>
      <c r="C37" s="173"/>
      <c r="D37" s="174" t="s">
        <v>34</v>
      </c>
      <c r="E37" s="174"/>
      <c r="F37" s="174"/>
      <c r="G37" s="174"/>
      <c r="H37" s="168">
        <v>2166.48</v>
      </c>
      <c r="I37" s="168"/>
      <c r="J37" s="63">
        <f t="shared" si="0"/>
        <v>0.11355431159192401</v>
      </c>
    </row>
    <row r="38" spans="1:10" ht="15">
      <c r="A38" s="169" t="s">
        <v>35</v>
      </c>
      <c r="B38" s="169"/>
      <c r="C38" s="169"/>
      <c r="D38" s="169"/>
      <c r="E38" s="169"/>
      <c r="F38" s="169"/>
      <c r="G38" s="42"/>
      <c r="H38" s="168">
        <v>28649.72</v>
      </c>
      <c r="I38" s="168"/>
      <c r="J38" s="63">
        <f t="shared" si="0"/>
        <v>1.5016520955196344</v>
      </c>
    </row>
    <row r="39" spans="1:10" ht="24.75" customHeight="1">
      <c r="A39" s="173"/>
      <c r="B39" s="173"/>
      <c r="C39" s="173"/>
      <c r="D39" s="174" t="s">
        <v>36</v>
      </c>
      <c r="E39" s="174"/>
      <c r="F39" s="174"/>
      <c r="G39" s="174"/>
      <c r="H39" s="168">
        <v>4315.34</v>
      </c>
      <c r="I39" s="168"/>
      <c r="J39" s="63">
        <f t="shared" si="0"/>
        <v>0.2261850850158291</v>
      </c>
    </row>
    <row r="40" spans="1:10" ht="24.75" customHeight="1">
      <c r="A40" s="173"/>
      <c r="B40" s="173"/>
      <c r="C40" s="173"/>
      <c r="D40" s="174" t="s">
        <v>37</v>
      </c>
      <c r="E40" s="174"/>
      <c r="F40" s="174"/>
      <c r="G40" s="174"/>
      <c r="H40" s="176">
        <v>2981.1</v>
      </c>
      <c r="I40" s="176"/>
      <c r="J40" s="63">
        <f t="shared" si="0"/>
        <v>0.1562519655324234</v>
      </c>
    </row>
    <row r="41" spans="1:10" ht="24.75" customHeight="1">
      <c r="A41" s="173"/>
      <c r="B41" s="173"/>
      <c r="C41" s="173"/>
      <c r="D41" s="174" t="s">
        <v>38</v>
      </c>
      <c r="E41" s="174"/>
      <c r="F41" s="174"/>
      <c r="G41" s="174"/>
      <c r="H41" s="168">
        <v>2075.12</v>
      </c>
      <c r="I41" s="168"/>
      <c r="J41" s="63">
        <f t="shared" si="0"/>
        <v>0.10876575046648634</v>
      </c>
    </row>
    <row r="42" spans="1:10" ht="15">
      <c r="A42" s="173"/>
      <c r="B42" s="173"/>
      <c r="C42" s="173"/>
      <c r="D42" s="174" t="s">
        <v>39</v>
      </c>
      <c r="E42" s="174"/>
      <c r="F42" s="174"/>
      <c r="G42" s="174"/>
      <c r="H42" s="168">
        <v>3590.18</v>
      </c>
      <c r="I42" s="168"/>
      <c r="J42" s="63">
        <f t="shared" si="0"/>
        <v>0.18817640522464724</v>
      </c>
    </row>
    <row r="43" spans="1:10" ht="24.75" customHeight="1">
      <c r="A43" s="173"/>
      <c r="B43" s="173"/>
      <c r="C43" s="173"/>
      <c r="D43" s="174" t="s">
        <v>249</v>
      </c>
      <c r="E43" s="174"/>
      <c r="F43" s="174"/>
      <c r="G43" s="174"/>
      <c r="H43" s="176">
        <v>3447.3</v>
      </c>
      <c r="I43" s="176"/>
      <c r="J43" s="63">
        <f t="shared" si="0"/>
        <v>0.18068746462041638</v>
      </c>
    </row>
    <row r="44" spans="1:10" ht="24.75" customHeight="1">
      <c r="A44" s="173"/>
      <c r="B44" s="173"/>
      <c r="C44" s="173"/>
      <c r="D44" s="174" t="s">
        <v>41</v>
      </c>
      <c r="E44" s="174"/>
      <c r="F44" s="174"/>
      <c r="G44" s="174"/>
      <c r="H44" s="168">
        <v>12240.68</v>
      </c>
      <c r="I44" s="168"/>
      <c r="J44" s="63">
        <f t="shared" si="0"/>
        <v>0.6415854246598318</v>
      </c>
    </row>
    <row r="45" spans="1:10" ht="15">
      <c r="A45" s="169" t="s">
        <v>149</v>
      </c>
      <c r="B45" s="169"/>
      <c r="C45" s="169"/>
      <c r="D45" s="169"/>
      <c r="E45" s="169"/>
      <c r="F45" s="169"/>
      <c r="G45" s="42"/>
      <c r="H45" s="176">
        <v>4212.6</v>
      </c>
      <c r="I45" s="176"/>
      <c r="J45" s="63">
        <f t="shared" si="0"/>
        <v>0.22080005031763003</v>
      </c>
    </row>
    <row r="46" spans="1:10" ht="15">
      <c r="A46" s="173"/>
      <c r="B46" s="173"/>
      <c r="C46" s="173"/>
      <c r="D46" s="174" t="s">
        <v>150</v>
      </c>
      <c r="E46" s="174"/>
      <c r="F46" s="174"/>
      <c r="G46" s="174"/>
      <c r="H46" s="176">
        <v>4212.6</v>
      </c>
      <c r="I46" s="176"/>
      <c r="J46" s="63">
        <f t="shared" si="0"/>
        <v>0.22080005031763003</v>
      </c>
    </row>
    <row r="47" spans="1:10" ht="15">
      <c r="A47" s="169" t="s">
        <v>42</v>
      </c>
      <c r="B47" s="169"/>
      <c r="C47" s="169"/>
      <c r="D47" s="169"/>
      <c r="E47" s="169"/>
      <c r="F47" s="169"/>
      <c r="G47" s="42"/>
      <c r="H47" s="168">
        <v>61914.93</v>
      </c>
      <c r="I47" s="168"/>
      <c r="J47" s="63">
        <f t="shared" si="0"/>
        <v>3.245221397572174</v>
      </c>
    </row>
    <row r="48" spans="1:10" ht="15">
      <c r="A48" s="173"/>
      <c r="B48" s="173"/>
      <c r="C48" s="173"/>
      <c r="D48" s="174" t="s">
        <v>43</v>
      </c>
      <c r="E48" s="174"/>
      <c r="F48" s="174"/>
      <c r="G48" s="174"/>
      <c r="H48" s="168">
        <v>2770.64</v>
      </c>
      <c r="I48" s="168"/>
      <c r="J48" s="63">
        <f t="shared" si="0"/>
        <v>0.14522087343019477</v>
      </c>
    </row>
    <row r="49" spans="1:10" ht="15">
      <c r="A49" s="173"/>
      <c r="B49" s="173"/>
      <c r="C49" s="173"/>
      <c r="D49" s="174" t="s">
        <v>44</v>
      </c>
      <c r="E49" s="174"/>
      <c r="F49" s="174"/>
      <c r="G49" s="174"/>
      <c r="H49" s="168">
        <v>59144.29</v>
      </c>
      <c r="I49" s="168"/>
      <c r="J49" s="63">
        <f t="shared" si="0"/>
        <v>3.1000005241419792</v>
      </c>
    </row>
    <row r="50" spans="1:10" ht="15">
      <c r="A50" s="169" t="s">
        <v>45</v>
      </c>
      <c r="B50" s="169"/>
      <c r="C50" s="169"/>
      <c r="D50" s="169"/>
      <c r="E50" s="169"/>
      <c r="F50" s="169"/>
      <c r="G50" s="42"/>
      <c r="H50" s="168">
        <v>55632.57</v>
      </c>
      <c r="I50" s="168"/>
      <c r="J50" s="63">
        <f t="shared" si="0"/>
        <v>2.915936536889112</v>
      </c>
    </row>
    <row r="51" spans="1:10" ht="15">
      <c r="A51" s="169" t="s">
        <v>46</v>
      </c>
      <c r="B51" s="169"/>
      <c r="C51" s="169"/>
      <c r="D51" s="169"/>
      <c r="E51" s="169"/>
      <c r="F51" s="169"/>
      <c r="G51" s="42"/>
      <c r="H51" s="168">
        <v>1424.48</v>
      </c>
      <c r="I51" s="168"/>
      <c r="J51" s="63">
        <f t="shared" si="0"/>
        <v>0.07466297670713042</v>
      </c>
    </row>
    <row r="52" spans="1:10" ht="15">
      <c r="A52" s="169" t="s">
        <v>47</v>
      </c>
      <c r="B52" s="169"/>
      <c r="C52" s="169"/>
      <c r="D52" s="169"/>
      <c r="E52" s="169"/>
      <c r="F52" s="169"/>
      <c r="G52" s="42"/>
      <c r="H52" s="168">
        <v>3898.09</v>
      </c>
      <c r="I52" s="168"/>
      <c r="J52" s="63">
        <f t="shared" si="0"/>
        <v>0.20431526091787744</v>
      </c>
    </row>
    <row r="53" spans="1:10" ht="15">
      <c r="A53" s="173"/>
      <c r="B53" s="173"/>
      <c r="C53" s="173"/>
      <c r="D53" s="174" t="s">
        <v>176</v>
      </c>
      <c r="E53" s="174"/>
      <c r="F53" s="174"/>
      <c r="G53" s="174"/>
      <c r="H53" s="168">
        <v>1179.44</v>
      </c>
      <c r="I53" s="168"/>
      <c r="J53" s="63">
        <f t="shared" si="0"/>
        <v>0.06181940163951612</v>
      </c>
    </row>
    <row r="54" spans="1:10" ht="15">
      <c r="A54" s="173"/>
      <c r="B54" s="173"/>
      <c r="C54" s="173"/>
      <c r="D54" s="174" t="s">
        <v>151</v>
      </c>
      <c r="E54" s="174"/>
      <c r="F54" s="174"/>
      <c r="G54" s="174"/>
      <c r="H54" s="176">
        <v>1384.6</v>
      </c>
      <c r="I54" s="176"/>
      <c r="J54" s="63">
        <f t="shared" si="0"/>
        <v>0.07257269849256766</v>
      </c>
    </row>
    <row r="55" spans="1:10" ht="15">
      <c r="A55" s="173"/>
      <c r="B55" s="173"/>
      <c r="C55" s="173"/>
      <c r="D55" s="174" t="s">
        <v>48</v>
      </c>
      <c r="E55" s="174"/>
      <c r="F55" s="174"/>
      <c r="G55" s="174"/>
      <c r="H55" s="168">
        <v>1334.05</v>
      </c>
      <c r="I55" s="168"/>
      <c r="J55" s="63">
        <f t="shared" si="0"/>
        <v>0.06992316078579365</v>
      </c>
    </row>
    <row r="56" spans="1:10" ht="24.75" customHeight="1">
      <c r="A56" s="169" t="s">
        <v>120</v>
      </c>
      <c r="B56" s="169"/>
      <c r="C56" s="169"/>
      <c r="D56" s="169"/>
      <c r="E56" s="169"/>
      <c r="F56" s="169"/>
      <c r="G56" s="42"/>
      <c r="H56" s="168">
        <v>50310</v>
      </c>
      <c r="I56" s="168"/>
      <c r="J56" s="63">
        <f t="shared" si="0"/>
        <v>2.6369582992641045</v>
      </c>
    </row>
    <row r="57" spans="1:10" ht="15">
      <c r="A57" s="169" t="s">
        <v>49</v>
      </c>
      <c r="B57" s="169"/>
      <c r="C57" s="169"/>
      <c r="D57" s="169"/>
      <c r="E57" s="169"/>
      <c r="F57" s="169"/>
      <c r="G57" s="42"/>
      <c r="H57" s="168">
        <v>26656.36</v>
      </c>
      <c r="I57" s="168"/>
      <c r="J57" s="63">
        <f t="shared" si="0"/>
        <v>1.3971717298781892</v>
      </c>
    </row>
    <row r="58" spans="1:10" ht="15">
      <c r="A58" s="177" t="s">
        <v>51</v>
      </c>
      <c r="B58" s="177"/>
      <c r="C58" s="177"/>
      <c r="D58" s="177"/>
      <c r="E58" s="177"/>
      <c r="F58" s="177"/>
      <c r="G58" s="42"/>
      <c r="H58" s="168">
        <v>10264.16</v>
      </c>
      <c r="I58" s="168"/>
      <c r="J58" s="63">
        <f t="shared" si="0"/>
        <v>0.5379877141119986</v>
      </c>
    </row>
    <row r="59" spans="1:10" ht="15">
      <c r="A59" s="173"/>
      <c r="B59" s="173"/>
      <c r="C59" s="173"/>
      <c r="D59" s="174" t="s">
        <v>121</v>
      </c>
      <c r="E59" s="174"/>
      <c r="F59" s="174"/>
      <c r="G59" s="174"/>
      <c r="H59" s="176">
        <v>276.6</v>
      </c>
      <c r="I59" s="176"/>
      <c r="J59" s="63">
        <f t="shared" si="0"/>
        <v>0.014497767155166992</v>
      </c>
    </row>
    <row r="60" spans="1:10" ht="15">
      <c r="A60" s="173"/>
      <c r="B60" s="173"/>
      <c r="C60" s="173"/>
      <c r="D60" s="174" t="s">
        <v>52</v>
      </c>
      <c r="E60" s="174"/>
      <c r="F60" s="174"/>
      <c r="G60" s="174"/>
      <c r="H60" s="168">
        <v>1148.97</v>
      </c>
      <c r="I60" s="168"/>
      <c r="J60" s="63">
        <f t="shared" si="0"/>
        <v>0.06022234102773759</v>
      </c>
    </row>
    <row r="61" spans="1:10" ht="15">
      <c r="A61" s="173"/>
      <c r="B61" s="173"/>
      <c r="C61" s="173"/>
      <c r="D61" s="174" t="s">
        <v>214</v>
      </c>
      <c r="E61" s="174"/>
      <c r="F61" s="174"/>
      <c r="G61" s="174"/>
      <c r="H61" s="168">
        <v>4105.75</v>
      </c>
      <c r="I61" s="168"/>
      <c r="J61" s="63">
        <f t="shared" si="0"/>
        <v>0.21519959326582383</v>
      </c>
    </row>
    <row r="62" spans="1:10" ht="15">
      <c r="A62" s="173"/>
      <c r="B62" s="173"/>
      <c r="C62" s="173"/>
      <c r="D62" s="174" t="s">
        <v>250</v>
      </c>
      <c r="E62" s="174"/>
      <c r="F62" s="174"/>
      <c r="G62" s="174"/>
      <c r="H62" s="176">
        <v>468.1</v>
      </c>
      <c r="I62" s="176"/>
      <c r="J62" s="63">
        <f t="shared" si="0"/>
        <v>0.024535086064113046</v>
      </c>
    </row>
    <row r="63" spans="1:10" ht="15">
      <c r="A63" s="173"/>
      <c r="B63" s="173"/>
      <c r="C63" s="173"/>
      <c r="D63" s="174" t="s">
        <v>52</v>
      </c>
      <c r="E63" s="174"/>
      <c r="F63" s="174"/>
      <c r="G63" s="174"/>
      <c r="H63" s="175">
        <v>1817</v>
      </c>
      <c r="I63" s="175"/>
      <c r="J63" s="63">
        <f t="shared" si="0"/>
        <v>0.09523659768958215</v>
      </c>
    </row>
    <row r="64" spans="1:10" ht="24.75" customHeight="1">
      <c r="A64" s="173"/>
      <c r="B64" s="173"/>
      <c r="C64" s="173"/>
      <c r="D64" s="174" t="s">
        <v>58</v>
      </c>
      <c r="E64" s="174"/>
      <c r="F64" s="174"/>
      <c r="G64" s="174"/>
      <c r="H64" s="168">
        <v>2447.74</v>
      </c>
      <c r="I64" s="168"/>
      <c r="J64" s="63">
        <f t="shared" si="0"/>
        <v>0.128296328909575</v>
      </c>
    </row>
    <row r="65" spans="1:10" ht="24.75" customHeight="1">
      <c r="A65" s="169" t="s">
        <v>62</v>
      </c>
      <c r="B65" s="169"/>
      <c r="C65" s="169"/>
      <c r="D65" s="169"/>
      <c r="E65" s="169"/>
      <c r="F65" s="169"/>
      <c r="G65" s="42"/>
      <c r="H65" s="175">
        <v>69368</v>
      </c>
      <c r="I65" s="175"/>
      <c r="J65" s="63">
        <f t="shared" si="0"/>
        <v>3.6358680839465793</v>
      </c>
    </row>
    <row r="66" spans="1:10" ht="15">
      <c r="A66" s="173"/>
      <c r="B66" s="173"/>
      <c r="C66" s="173"/>
      <c r="D66" s="174" t="s">
        <v>139</v>
      </c>
      <c r="E66" s="174"/>
      <c r="F66" s="174"/>
      <c r="G66" s="174"/>
      <c r="H66" s="175">
        <v>176</v>
      </c>
      <c r="I66" s="175"/>
      <c r="J66" s="63">
        <f t="shared" si="0"/>
        <v>0.00922489884059794</v>
      </c>
    </row>
    <row r="67" spans="1:10" ht="15">
      <c r="A67" s="173"/>
      <c r="B67" s="173"/>
      <c r="C67" s="173"/>
      <c r="D67" s="174" t="s">
        <v>155</v>
      </c>
      <c r="E67" s="174"/>
      <c r="F67" s="174"/>
      <c r="G67" s="174"/>
      <c r="H67" s="175">
        <v>12953</v>
      </c>
      <c r="I67" s="175"/>
      <c r="J67" s="63">
        <f t="shared" si="0"/>
        <v>0.6789211061492337</v>
      </c>
    </row>
    <row r="68" spans="1:10" ht="15">
      <c r="A68" s="173"/>
      <c r="B68" s="173"/>
      <c r="C68" s="173"/>
      <c r="D68" s="174" t="s">
        <v>156</v>
      </c>
      <c r="E68" s="174"/>
      <c r="F68" s="174"/>
      <c r="G68" s="174"/>
      <c r="H68" s="175">
        <v>3536</v>
      </c>
      <c r="I68" s="175"/>
      <c r="J68" s="63">
        <f t="shared" si="0"/>
        <v>0.18533660397928592</v>
      </c>
    </row>
    <row r="69" spans="1:10" ht="24.75" customHeight="1">
      <c r="A69" s="173"/>
      <c r="B69" s="173"/>
      <c r="C69" s="173"/>
      <c r="D69" s="174" t="s">
        <v>63</v>
      </c>
      <c r="E69" s="174"/>
      <c r="F69" s="174"/>
      <c r="G69" s="174"/>
      <c r="H69" s="175">
        <v>32700</v>
      </c>
      <c r="I69" s="175"/>
      <c r="J69" s="63">
        <f t="shared" si="0"/>
        <v>1.713944273224731</v>
      </c>
    </row>
    <row r="70" spans="1:10" ht="15">
      <c r="A70" s="173"/>
      <c r="B70" s="173"/>
      <c r="C70" s="173"/>
      <c r="D70" s="174" t="s">
        <v>64</v>
      </c>
      <c r="E70" s="174"/>
      <c r="F70" s="174"/>
      <c r="G70" s="174"/>
      <c r="H70" s="175">
        <v>20003</v>
      </c>
      <c r="I70" s="175"/>
      <c r="J70" s="63">
        <f t="shared" si="0"/>
        <v>1.0484412017527307</v>
      </c>
    </row>
    <row r="71" spans="1:10" ht="24.75" customHeight="1">
      <c r="A71" s="169" t="s">
        <v>109</v>
      </c>
      <c r="B71" s="169"/>
      <c r="C71" s="169"/>
      <c r="D71" s="169"/>
      <c r="E71" s="169"/>
      <c r="F71" s="169"/>
      <c r="G71" s="42"/>
      <c r="H71" s="168">
        <v>6295.51</v>
      </c>
      <c r="I71" s="168"/>
      <c r="J71" s="63">
        <f t="shared" si="0"/>
        <v>0.3299741073862088</v>
      </c>
    </row>
    <row r="72" spans="1:10" ht="15">
      <c r="A72" s="173"/>
      <c r="B72" s="173"/>
      <c r="C72" s="173"/>
      <c r="D72" s="174" t="s">
        <v>110</v>
      </c>
      <c r="E72" s="174"/>
      <c r="F72" s="174"/>
      <c r="G72" s="174"/>
      <c r="H72" s="168">
        <v>3340.05</v>
      </c>
      <c r="I72" s="168"/>
      <c r="J72" s="63">
        <f t="shared" si="0"/>
        <v>0.175066041889427</v>
      </c>
    </row>
    <row r="73" spans="1:10" ht="24.75" customHeight="1">
      <c r="A73" s="173"/>
      <c r="B73" s="173"/>
      <c r="C73" s="173"/>
      <c r="D73" s="174" t="s">
        <v>190</v>
      </c>
      <c r="E73" s="174"/>
      <c r="F73" s="174"/>
      <c r="G73" s="174"/>
      <c r="H73" s="168">
        <v>2955.46</v>
      </c>
      <c r="I73" s="168"/>
      <c r="J73" s="63">
        <f t="shared" si="0"/>
        <v>0.15490806549678177</v>
      </c>
    </row>
    <row r="74" spans="1:10" ht="24.75" customHeight="1">
      <c r="A74" s="169" t="s">
        <v>91</v>
      </c>
      <c r="B74" s="169"/>
      <c r="C74" s="169"/>
      <c r="D74" s="169"/>
      <c r="E74" s="169"/>
      <c r="F74" s="169"/>
      <c r="G74" s="42"/>
      <c r="H74" s="168">
        <v>7709.96</v>
      </c>
      <c r="I74" s="168"/>
      <c r="J74" s="63">
        <f t="shared" si="0"/>
        <v>0.404111369687821</v>
      </c>
    </row>
    <row r="75" spans="1:10" ht="15">
      <c r="A75" s="173"/>
      <c r="B75" s="173"/>
      <c r="C75" s="173"/>
      <c r="D75" s="174" t="s">
        <v>127</v>
      </c>
      <c r="E75" s="174"/>
      <c r="F75" s="174"/>
      <c r="G75" s="174"/>
      <c r="H75" s="168">
        <v>532</v>
      </c>
      <c r="I75" s="168"/>
      <c r="J75" s="63">
        <f t="shared" si="0"/>
        <v>0.027884353313625595</v>
      </c>
    </row>
    <row r="76" spans="1:10" ht="15">
      <c r="A76" s="173"/>
      <c r="B76" s="173"/>
      <c r="C76" s="173"/>
      <c r="D76" s="174" t="s">
        <v>215</v>
      </c>
      <c r="E76" s="174"/>
      <c r="F76" s="174"/>
      <c r="G76" s="174"/>
      <c r="H76" s="168">
        <v>1869</v>
      </c>
      <c r="I76" s="168"/>
      <c r="J76" s="63">
        <f t="shared" si="0"/>
        <v>0.09796213598339518</v>
      </c>
    </row>
    <row r="77" spans="1:10" ht="15">
      <c r="A77" s="173"/>
      <c r="B77" s="173"/>
      <c r="C77" s="173"/>
      <c r="D77" s="174" t="s">
        <v>216</v>
      </c>
      <c r="E77" s="174"/>
      <c r="F77" s="174"/>
      <c r="G77" s="174"/>
      <c r="H77" s="168">
        <v>1931.12</v>
      </c>
      <c r="I77" s="168"/>
      <c r="J77" s="63">
        <f t="shared" si="0"/>
        <v>0.10121810596054258</v>
      </c>
    </row>
    <row r="78" spans="1:10" ht="15">
      <c r="A78" s="173"/>
      <c r="B78" s="173"/>
      <c r="C78" s="173"/>
      <c r="D78" s="174" t="s">
        <v>217</v>
      </c>
      <c r="E78" s="174"/>
      <c r="F78" s="174"/>
      <c r="G78" s="174"/>
      <c r="H78" s="168">
        <v>3377.84</v>
      </c>
      <c r="I78" s="168"/>
      <c r="J78" s="63">
        <f t="shared" si="0"/>
        <v>0.17704677443025765</v>
      </c>
    </row>
    <row r="79" spans="1:10" ht="24.75" customHeight="1">
      <c r="A79" s="169" t="s">
        <v>128</v>
      </c>
      <c r="B79" s="169"/>
      <c r="C79" s="169"/>
      <c r="D79" s="169"/>
      <c r="E79" s="169"/>
      <c r="F79" s="169"/>
      <c r="G79" s="42"/>
      <c r="H79" s="168">
        <v>7100.03</v>
      </c>
      <c r="I79" s="168"/>
      <c r="J79" s="63">
        <f t="shared" si="0"/>
        <v>0.37214237792733296</v>
      </c>
    </row>
    <row r="80" spans="1:10" ht="15">
      <c r="A80" s="173"/>
      <c r="B80" s="173"/>
      <c r="C80" s="173"/>
      <c r="D80" s="174" t="s">
        <v>193</v>
      </c>
      <c r="E80" s="174"/>
      <c r="F80" s="174"/>
      <c r="G80" s="174"/>
      <c r="H80" s="168">
        <v>2486.53</v>
      </c>
      <c r="I80" s="168"/>
      <c r="J80" s="63">
        <f t="shared" si="0"/>
        <v>0.1303294756483636</v>
      </c>
    </row>
    <row r="81" spans="1:10" ht="15">
      <c r="A81" s="173"/>
      <c r="B81" s="173"/>
      <c r="C81" s="173"/>
      <c r="D81" s="174" t="s">
        <v>127</v>
      </c>
      <c r="E81" s="174"/>
      <c r="F81" s="174"/>
      <c r="G81" s="174"/>
      <c r="H81" s="175">
        <v>532</v>
      </c>
      <c r="I81" s="175"/>
      <c r="J81" s="63">
        <f t="shared" si="0"/>
        <v>0.027884353313625595</v>
      </c>
    </row>
    <row r="82" spans="1:10" ht="15">
      <c r="A82" s="173"/>
      <c r="B82" s="173"/>
      <c r="C82" s="173"/>
      <c r="D82" s="174" t="s">
        <v>215</v>
      </c>
      <c r="E82" s="174"/>
      <c r="F82" s="174"/>
      <c r="G82" s="174"/>
      <c r="H82" s="176">
        <v>934.5</v>
      </c>
      <c r="I82" s="176"/>
      <c r="J82" s="63">
        <f t="shared" si="0"/>
        <v>0.04898106799169759</v>
      </c>
    </row>
    <row r="83" spans="1:10" ht="15">
      <c r="A83" s="173"/>
      <c r="B83" s="173"/>
      <c r="C83" s="173"/>
      <c r="D83" s="174" t="s">
        <v>129</v>
      </c>
      <c r="E83" s="174"/>
      <c r="F83" s="174"/>
      <c r="G83" s="174"/>
      <c r="H83" s="175">
        <v>3147</v>
      </c>
      <c r="I83" s="175"/>
      <c r="J83" s="63">
        <f t="shared" si="0"/>
        <v>0.16494748097364614</v>
      </c>
    </row>
    <row r="84" spans="1:10" ht="24.75" customHeight="1">
      <c r="A84" s="169" t="s">
        <v>65</v>
      </c>
      <c r="B84" s="169"/>
      <c r="C84" s="169"/>
      <c r="D84" s="169"/>
      <c r="E84" s="169"/>
      <c r="F84" s="169"/>
      <c r="G84" s="42"/>
      <c r="H84" s="168">
        <v>10772.42</v>
      </c>
      <c r="I84" s="168"/>
      <c r="J84" s="63">
        <f t="shared" si="0"/>
        <v>0.5646277543661027</v>
      </c>
    </row>
    <row r="85" spans="1:10" ht="15">
      <c r="A85" s="173"/>
      <c r="B85" s="173"/>
      <c r="C85" s="173"/>
      <c r="D85" s="174" t="s">
        <v>218</v>
      </c>
      <c r="E85" s="174"/>
      <c r="F85" s="174"/>
      <c r="G85" s="174"/>
      <c r="H85" s="168">
        <v>1895.75</v>
      </c>
      <c r="I85" s="168"/>
      <c r="J85" s="63">
        <f t="shared" si="0"/>
        <v>0.09936421577877014</v>
      </c>
    </row>
    <row r="86" spans="1:10" ht="15">
      <c r="A86" s="173"/>
      <c r="B86" s="173"/>
      <c r="C86" s="173"/>
      <c r="D86" s="174" t="s">
        <v>244</v>
      </c>
      <c r="E86" s="174"/>
      <c r="F86" s="174"/>
      <c r="G86" s="174"/>
      <c r="H86" s="168">
        <v>1927.35</v>
      </c>
      <c r="I86" s="168"/>
      <c r="J86" s="63">
        <f t="shared" si="0"/>
        <v>0.10102050443424113</v>
      </c>
    </row>
    <row r="87" spans="1:10" ht="24.75" customHeight="1">
      <c r="A87" s="173"/>
      <c r="B87" s="173"/>
      <c r="C87" s="173"/>
      <c r="D87" s="174" t="s">
        <v>242</v>
      </c>
      <c r="E87" s="174"/>
      <c r="F87" s="174"/>
      <c r="G87" s="174"/>
      <c r="H87" s="168">
        <v>1798.71</v>
      </c>
      <c r="I87" s="168"/>
      <c r="J87" s="63">
        <f t="shared" si="0"/>
        <v>0.09427794200893139</v>
      </c>
    </row>
    <row r="88" spans="1:10" ht="15">
      <c r="A88" s="173"/>
      <c r="B88" s="173"/>
      <c r="C88" s="173"/>
      <c r="D88" s="174" t="s">
        <v>251</v>
      </c>
      <c r="E88" s="174"/>
      <c r="F88" s="174"/>
      <c r="G88" s="174"/>
      <c r="H88" s="168">
        <v>2719.62</v>
      </c>
      <c r="I88" s="168"/>
      <c r="J88" s="63">
        <f t="shared" si="0"/>
        <v>0.1425467010503805</v>
      </c>
    </row>
    <row r="89" spans="1:10" ht="15">
      <c r="A89" s="173"/>
      <c r="B89" s="173"/>
      <c r="C89" s="173"/>
      <c r="D89" s="174" t="s">
        <v>219</v>
      </c>
      <c r="E89" s="174"/>
      <c r="F89" s="174"/>
      <c r="G89" s="174"/>
      <c r="H89" s="168">
        <v>2430.99</v>
      </c>
      <c r="I89" s="168"/>
      <c r="J89" s="63">
        <f t="shared" si="0"/>
        <v>0.12741839109377948</v>
      </c>
    </row>
    <row r="90" spans="1:10" ht="24.75" customHeight="1">
      <c r="A90" s="169" t="s">
        <v>159</v>
      </c>
      <c r="B90" s="169"/>
      <c r="C90" s="169"/>
      <c r="D90" s="169"/>
      <c r="E90" s="169"/>
      <c r="F90" s="169"/>
      <c r="G90" s="42"/>
      <c r="H90" s="175">
        <v>1380</v>
      </c>
      <c r="I90" s="175"/>
      <c r="J90" s="63">
        <f t="shared" si="0"/>
        <v>0.07233159318196113</v>
      </c>
    </row>
    <row r="91" spans="1:10" ht="15">
      <c r="A91" s="173"/>
      <c r="B91" s="173"/>
      <c r="C91" s="173"/>
      <c r="D91" s="174" t="s">
        <v>161</v>
      </c>
      <c r="E91" s="174"/>
      <c r="F91" s="174"/>
      <c r="G91" s="174"/>
      <c r="H91" s="175">
        <v>1380</v>
      </c>
      <c r="I91" s="175"/>
      <c r="J91" s="63">
        <f t="shared" si="0"/>
        <v>0.07233159318196113</v>
      </c>
    </row>
    <row r="92" spans="1:10" ht="15">
      <c r="A92" s="169" t="s">
        <v>69</v>
      </c>
      <c r="B92" s="169"/>
      <c r="C92" s="169"/>
      <c r="D92" s="169"/>
      <c r="E92" s="169"/>
      <c r="F92" s="169"/>
      <c r="G92" s="42"/>
      <c r="H92" s="168">
        <v>12637.47</v>
      </c>
      <c r="I92" s="168"/>
      <c r="J92" s="63">
        <f t="shared" si="0"/>
        <v>0.6623828542675639</v>
      </c>
    </row>
    <row r="93" spans="1:10" ht="15">
      <c r="A93" s="173"/>
      <c r="B93" s="173"/>
      <c r="C93" s="173"/>
      <c r="D93" s="174" t="s">
        <v>70</v>
      </c>
      <c r="E93" s="174"/>
      <c r="F93" s="174"/>
      <c r="G93" s="174"/>
      <c r="H93" s="168">
        <v>4541.64</v>
      </c>
      <c r="I93" s="168"/>
      <c r="J93" s="63">
        <f t="shared" si="0"/>
        <v>0.23804641801371157</v>
      </c>
    </row>
    <row r="94" spans="1:10" ht="15">
      <c r="A94" s="173"/>
      <c r="B94" s="173"/>
      <c r="C94" s="173"/>
      <c r="D94" s="174" t="s">
        <v>97</v>
      </c>
      <c r="E94" s="174"/>
      <c r="F94" s="174"/>
      <c r="G94" s="174"/>
      <c r="H94" s="175">
        <v>5720</v>
      </c>
      <c r="I94" s="175"/>
      <c r="J94" s="63">
        <f aca="true" t="shared" si="1" ref="J94:J104">H94/12/1589.9</f>
        <v>0.2998092123194331</v>
      </c>
    </row>
    <row r="95" spans="1:10" ht="24.75" customHeight="1">
      <c r="A95" s="173"/>
      <c r="B95" s="173"/>
      <c r="C95" s="173"/>
      <c r="D95" s="174" t="s">
        <v>130</v>
      </c>
      <c r="E95" s="174"/>
      <c r="F95" s="174"/>
      <c r="G95" s="174"/>
      <c r="H95" s="176">
        <v>2083.2</v>
      </c>
      <c r="I95" s="176"/>
      <c r="J95" s="63">
        <f t="shared" si="1"/>
        <v>0.10918925718598653</v>
      </c>
    </row>
    <row r="96" spans="1:10" ht="15">
      <c r="A96" s="173"/>
      <c r="B96" s="173"/>
      <c r="C96" s="173"/>
      <c r="D96" s="174" t="s">
        <v>202</v>
      </c>
      <c r="E96" s="174"/>
      <c r="F96" s="174"/>
      <c r="G96" s="174"/>
      <c r="H96" s="168">
        <v>116.63</v>
      </c>
      <c r="I96" s="168"/>
      <c r="J96" s="63">
        <f t="shared" si="1"/>
        <v>0.006113067907834874</v>
      </c>
    </row>
    <row r="97" spans="1:10" ht="15">
      <c r="A97" s="173"/>
      <c r="B97" s="173"/>
      <c r="C97" s="173"/>
      <c r="D97" s="174" t="s">
        <v>73</v>
      </c>
      <c r="E97" s="174"/>
      <c r="F97" s="174"/>
      <c r="G97" s="174"/>
      <c r="H97" s="175">
        <v>176</v>
      </c>
      <c r="I97" s="175"/>
      <c r="J97" s="63">
        <f t="shared" si="1"/>
        <v>0.00922489884059794</v>
      </c>
    </row>
    <row r="98" spans="1:10" ht="15">
      <c r="A98" s="169" t="s">
        <v>74</v>
      </c>
      <c r="B98" s="169"/>
      <c r="C98" s="169"/>
      <c r="D98" s="169"/>
      <c r="E98" s="169"/>
      <c r="F98" s="169"/>
      <c r="G98" s="42"/>
      <c r="H98" s="168">
        <v>25290.88</v>
      </c>
      <c r="I98" s="168"/>
      <c r="J98" s="63">
        <f t="shared" si="1"/>
        <v>1.3256011908505776</v>
      </c>
    </row>
    <row r="99" spans="1:10" s="67" customFormat="1" ht="15">
      <c r="A99" s="167" t="s">
        <v>75</v>
      </c>
      <c r="B99" s="167"/>
      <c r="C99" s="167"/>
      <c r="D99" s="167"/>
      <c r="E99" s="167"/>
      <c r="F99" s="167"/>
      <c r="G99" s="42"/>
      <c r="H99" s="168">
        <v>11230.66</v>
      </c>
      <c r="I99" s="168"/>
      <c r="J99" s="63">
        <f t="shared" si="1"/>
        <v>0.5886460364383503</v>
      </c>
    </row>
    <row r="100" spans="1:10" s="67" customFormat="1" ht="15">
      <c r="A100" s="167" t="s">
        <v>76</v>
      </c>
      <c r="B100" s="167"/>
      <c r="C100" s="167"/>
      <c r="D100" s="167"/>
      <c r="E100" s="167"/>
      <c r="F100" s="167"/>
      <c r="G100" s="42"/>
      <c r="H100" s="168">
        <v>14060.22</v>
      </c>
      <c r="I100" s="168"/>
      <c r="J100" s="63">
        <f t="shared" si="1"/>
        <v>0.7369551544122271</v>
      </c>
    </row>
    <row r="101" spans="1:10" ht="45" customHeight="1">
      <c r="A101" s="169" t="s">
        <v>77</v>
      </c>
      <c r="B101" s="169"/>
      <c r="C101" s="169"/>
      <c r="D101" s="169"/>
      <c r="E101" s="169"/>
      <c r="F101" s="169"/>
      <c r="G101" s="42"/>
      <c r="H101" s="168">
        <v>60899.16</v>
      </c>
      <c r="I101" s="168"/>
      <c r="J101" s="63">
        <f t="shared" si="1"/>
        <v>3.191980627712435</v>
      </c>
    </row>
    <row r="102" spans="1:10" ht="15">
      <c r="A102" s="167" t="s">
        <v>78</v>
      </c>
      <c r="B102" s="167"/>
      <c r="C102" s="167"/>
      <c r="D102" s="167"/>
      <c r="E102" s="167"/>
      <c r="F102" s="167"/>
      <c r="G102" s="42"/>
      <c r="H102" s="176">
        <v>30639.4</v>
      </c>
      <c r="I102" s="176"/>
      <c r="J102" s="63">
        <f t="shared" si="1"/>
        <v>1.605939576912594</v>
      </c>
    </row>
    <row r="103" spans="1:10" ht="15">
      <c r="A103" s="167" t="s">
        <v>79</v>
      </c>
      <c r="B103" s="167"/>
      <c r="C103" s="167"/>
      <c r="D103" s="167"/>
      <c r="E103" s="167"/>
      <c r="F103" s="167"/>
      <c r="G103" s="42"/>
      <c r="H103" s="168">
        <v>5138.45</v>
      </c>
      <c r="I103" s="168"/>
      <c r="J103" s="63">
        <f t="shared" si="1"/>
        <v>0.2693277354969914</v>
      </c>
    </row>
    <row r="104" spans="1:10" ht="15">
      <c r="A104" s="167" t="s">
        <v>80</v>
      </c>
      <c r="B104" s="167"/>
      <c r="C104" s="167"/>
      <c r="D104" s="167"/>
      <c r="E104" s="167"/>
      <c r="F104" s="167"/>
      <c r="G104" s="42"/>
      <c r="H104" s="168">
        <v>25121.31</v>
      </c>
      <c r="I104" s="168"/>
      <c r="J104" s="63">
        <f t="shared" si="1"/>
        <v>1.3167133153028492</v>
      </c>
    </row>
    <row r="105" spans="1:10" ht="15">
      <c r="A105" s="170" t="s">
        <v>81</v>
      </c>
      <c r="B105" s="170"/>
      <c r="C105" s="170"/>
      <c r="D105" s="171">
        <v>410669.75</v>
      </c>
      <c r="E105" s="171"/>
      <c r="F105" s="171"/>
      <c r="G105" s="171"/>
      <c r="H105" s="171"/>
      <c r="I105" s="171"/>
      <c r="J105" s="64"/>
    </row>
    <row r="106" spans="1:11" ht="15">
      <c r="A106" s="38"/>
      <c r="B106" s="38"/>
      <c r="C106" s="38"/>
      <c r="D106" s="172"/>
      <c r="E106" s="172"/>
      <c r="F106" s="38"/>
      <c r="G106" s="38"/>
      <c r="H106" s="38"/>
      <c r="I106" s="38"/>
      <c r="J106" s="38"/>
      <c r="K106" s="38"/>
    </row>
    <row r="107" spans="1:11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5">
      <c r="A108" s="166" t="s">
        <v>82</v>
      </c>
      <c r="B108" s="166"/>
      <c r="C108" s="38"/>
      <c r="D108" s="38"/>
      <c r="E108" s="38"/>
      <c r="F108" s="38"/>
      <c r="G108" s="38"/>
      <c r="H108" s="38"/>
      <c r="I108" s="38"/>
      <c r="J108" s="38" t="s">
        <v>83</v>
      </c>
      <c r="K108" s="38"/>
    </row>
    <row r="109" spans="1:11" ht="15">
      <c r="A109" s="38" t="s">
        <v>0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</sheetData>
  <sheetProtection/>
  <mergeCells count="252">
    <mergeCell ref="A3:K3"/>
    <mergeCell ref="A4:K4"/>
    <mergeCell ref="I7:K7"/>
    <mergeCell ref="H8:I8"/>
    <mergeCell ref="A10:E10"/>
    <mergeCell ref="F10:G10"/>
    <mergeCell ref="H10:I10"/>
    <mergeCell ref="J10:K10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18:F18"/>
    <mergeCell ref="J18:K18"/>
    <mergeCell ref="A19:C19"/>
    <mergeCell ref="D19:K19"/>
    <mergeCell ref="A17:F17"/>
    <mergeCell ref="J17:K17"/>
    <mergeCell ref="A25:E25"/>
    <mergeCell ref="F25:G25"/>
    <mergeCell ref="H25:I25"/>
    <mergeCell ref="J25:K25"/>
    <mergeCell ref="A26:E26"/>
    <mergeCell ref="F26:G26"/>
    <mergeCell ref="H26:I26"/>
    <mergeCell ref="J26:K26"/>
    <mergeCell ref="D20:E20"/>
    <mergeCell ref="H22:I22"/>
    <mergeCell ref="A24:E24"/>
    <mergeCell ref="F24:G24"/>
    <mergeCell ref="H24:I24"/>
    <mergeCell ref="J24:K24"/>
    <mergeCell ref="A31:C31"/>
    <mergeCell ref="D31:G31"/>
    <mergeCell ref="H31:I31"/>
    <mergeCell ref="A28:C28"/>
    <mergeCell ref="D28:G28"/>
    <mergeCell ref="H28:I28"/>
    <mergeCell ref="A29:F29"/>
    <mergeCell ref="H29:I29"/>
    <mergeCell ref="A30:F30"/>
    <mergeCell ref="H30:I30"/>
    <mergeCell ref="A34:F34"/>
    <mergeCell ref="H34:I34"/>
    <mergeCell ref="A35:C35"/>
    <mergeCell ref="D35:G35"/>
    <mergeCell ref="H35:I35"/>
    <mergeCell ref="A36:C36"/>
    <mergeCell ref="D36:G36"/>
    <mergeCell ref="H36:I36"/>
    <mergeCell ref="A32:C32"/>
    <mergeCell ref="D32:G32"/>
    <mergeCell ref="H32:I32"/>
    <mergeCell ref="A33:C33"/>
    <mergeCell ref="D33:G33"/>
    <mergeCell ref="H33:I33"/>
    <mergeCell ref="A39:C39"/>
    <mergeCell ref="D39:G39"/>
    <mergeCell ref="H39:I39"/>
    <mergeCell ref="A40:C40"/>
    <mergeCell ref="D40:G40"/>
    <mergeCell ref="H40:I40"/>
    <mergeCell ref="A37:C37"/>
    <mergeCell ref="D37:G37"/>
    <mergeCell ref="H37:I37"/>
    <mergeCell ref="A38:F38"/>
    <mergeCell ref="H38:I38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C42"/>
    <mergeCell ref="D42:G42"/>
    <mergeCell ref="H42:I42"/>
    <mergeCell ref="A47:F47"/>
    <mergeCell ref="H47:I47"/>
    <mergeCell ref="A48:C48"/>
    <mergeCell ref="D48:G48"/>
    <mergeCell ref="H48:I48"/>
    <mergeCell ref="A49:C49"/>
    <mergeCell ref="D49:G49"/>
    <mergeCell ref="H49:I49"/>
    <mergeCell ref="A45:F45"/>
    <mergeCell ref="H45:I45"/>
    <mergeCell ref="A46:C46"/>
    <mergeCell ref="D46:G46"/>
    <mergeCell ref="H46:I46"/>
    <mergeCell ref="A52:F52"/>
    <mergeCell ref="H52:I52"/>
    <mergeCell ref="A53:C53"/>
    <mergeCell ref="D53:G53"/>
    <mergeCell ref="H53:I53"/>
    <mergeCell ref="A54:C54"/>
    <mergeCell ref="D54:G54"/>
    <mergeCell ref="H54:I54"/>
    <mergeCell ref="A50:F50"/>
    <mergeCell ref="H50:I50"/>
    <mergeCell ref="A51:F51"/>
    <mergeCell ref="H51:I51"/>
    <mergeCell ref="A57:F57"/>
    <mergeCell ref="H57:I57"/>
    <mergeCell ref="A55:C55"/>
    <mergeCell ref="D55:G55"/>
    <mergeCell ref="H55:I55"/>
    <mergeCell ref="A56:F56"/>
    <mergeCell ref="H56:I56"/>
    <mergeCell ref="A60:C60"/>
    <mergeCell ref="D60:G60"/>
    <mergeCell ref="H60:I60"/>
    <mergeCell ref="A61:C61"/>
    <mergeCell ref="D61:G61"/>
    <mergeCell ref="H61:I61"/>
    <mergeCell ref="A58:F58"/>
    <mergeCell ref="H58:I58"/>
    <mergeCell ref="A59:C59"/>
    <mergeCell ref="D59:G59"/>
    <mergeCell ref="H59:I59"/>
    <mergeCell ref="A62:C62"/>
    <mergeCell ref="D62:G62"/>
    <mergeCell ref="H62:I62"/>
    <mergeCell ref="A64:C64"/>
    <mergeCell ref="D64:G64"/>
    <mergeCell ref="H64:I64"/>
    <mergeCell ref="A63:C63"/>
    <mergeCell ref="D63:G63"/>
    <mergeCell ref="H63:I63"/>
    <mergeCell ref="A67:C67"/>
    <mergeCell ref="D67:G67"/>
    <mergeCell ref="H67:I67"/>
    <mergeCell ref="A68:C68"/>
    <mergeCell ref="D68:G68"/>
    <mergeCell ref="H68:I68"/>
    <mergeCell ref="A65:F65"/>
    <mergeCell ref="H65:I65"/>
    <mergeCell ref="A66:C66"/>
    <mergeCell ref="D66:G66"/>
    <mergeCell ref="H66:I66"/>
    <mergeCell ref="A71:F71"/>
    <mergeCell ref="H71:I71"/>
    <mergeCell ref="A72:C72"/>
    <mergeCell ref="D72:G72"/>
    <mergeCell ref="H72:I72"/>
    <mergeCell ref="A69:C69"/>
    <mergeCell ref="D69:G69"/>
    <mergeCell ref="H69:I69"/>
    <mergeCell ref="A70:C70"/>
    <mergeCell ref="D70:G70"/>
    <mergeCell ref="H70:I70"/>
    <mergeCell ref="A73:C73"/>
    <mergeCell ref="D73:G73"/>
    <mergeCell ref="H73:I73"/>
    <mergeCell ref="A74:F74"/>
    <mergeCell ref="H74:I74"/>
    <mergeCell ref="A76:C76"/>
    <mergeCell ref="D76:G76"/>
    <mergeCell ref="H76:I76"/>
    <mergeCell ref="A77:C77"/>
    <mergeCell ref="D77:G77"/>
    <mergeCell ref="H77:I77"/>
    <mergeCell ref="A75:C75"/>
    <mergeCell ref="D75:G75"/>
    <mergeCell ref="H75:I75"/>
    <mergeCell ref="A80:C80"/>
    <mergeCell ref="D80:G80"/>
    <mergeCell ref="H80:I80"/>
    <mergeCell ref="A78:C78"/>
    <mergeCell ref="D78:G78"/>
    <mergeCell ref="H78:I78"/>
    <mergeCell ref="A79:F79"/>
    <mergeCell ref="H79:I79"/>
    <mergeCell ref="A83:C83"/>
    <mergeCell ref="D83:G83"/>
    <mergeCell ref="H83:I83"/>
    <mergeCell ref="A84:F84"/>
    <mergeCell ref="H84:I84"/>
    <mergeCell ref="A81:C81"/>
    <mergeCell ref="D81:G81"/>
    <mergeCell ref="H81:I81"/>
    <mergeCell ref="A82:C82"/>
    <mergeCell ref="D82:G82"/>
    <mergeCell ref="H82:I82"/>
    <mergeCell ref="A87:C87"/>
    <mergeCell ref="D87:G87"/>
    <mergeCell ref="H87:I87"/>
    <mergeCell ref="A88:C88"/>
    <mergeCell ref="D88:G88"/>
    <mergeCell ref="H88:I88"/>
    <mergeCell ref="A85:C85"/>
    <mergeCell ref="D85:G85"/>
    <mergeCell ref="H85:I85"/>
    <mergeCell ref="A86:C86"/>
    <mergeCell ref="D86:G86"/>
    <mergeCell ref="H86:I86"/>
    <mergeCell ref="A91:C91"/>
    <mergeCell ref="D91:G91"/>
    <mergeCell ref="H91:I91"/>
    <mergeCell ref="A92:F92"/>
    <mergeCell ref="H92:I92"/>
    <mergeCell ref="A89:C89"/>
    <mergeCell ref="D89:G89"/>
    <mergeCell ref="H89:I89"/>
    <mergeCell ref="A90:F90"/>
    <mergeCell ref="H90:I90"/>
    <mergeCell ref="A95:C95"/>
    <mergeCell ref="D95:G95"/>
    <mergeCell ref="H95:I95"/>
    <mergeCell ref="A96:C96"/>
    <mergeCell ref="D96:G96"/>
    <mergeCell ref="H96:I96"/>
    <mergeCell ref="A93:C93"/>
    <mergeCell ref="D93:G93"/>
    <mergeCell ref="H93:I93"/>
    <mergeCell ref="A94:C94"/>
    <mergeCell ref="D94:G94"/>
    <mergeCell ref="H94:I94"/>
    <mergeCell ref="A98:F98"/>
    <mergeCell ref="H98:I98"/>
    <mergeCell ref="A99:F99"/>
    <mergeCell ref="H99:I99"/>
    <mergeCell ref="A97:C97"/>
    <mergeCell ref="D97:G97"/>
    <mergeCell ref="H97:I97"/>
    <mergeCell ref="A102:F102"/>
    <mergeCell ref="H102:I102"/>
    <mergeCell ref="A108:B108"/>
    <mergeCell ref="A104:F104"/>
    <mergeCell ref="H104:I104"/>
    <mergeCell ref="A103:F103"/>
    <mergeCell ref="H103:I103"/>
    <mergeCell ref="A100:F100"/>
    <mergeCell ref="H100:I100"/>
    <mergeCell ref="A101:F101"/>
    <mergeCell ref="H101:I101"/>
    <mergeCell ref="A105:C105"/>
    <mergeCell ref="D105:I105"/>
    <mergeCell ref="D106:E106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2014-04-22T11:59:44Z</dcterms:modified>
  <cp:category/>
  <cp:version/>
  <cp:contentType/>
  <cp:contentStatus/>
</cp:coreProperties>
</file>