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9"/>
  </bookViews>
  <sheets>
    <sheet name="Мира 4" sheetId="1" r:id="rId1"/>
    <sheet name="Мира 5" sheetId="2" r:id="rId2"/>
    <sheet name="Мира 6" sheetId="3" r:id="rId3"/>
    <sheet name="Мира 7" sheetId="4" r:id="rId4"/>
    <sheet name="Мира 8" sheetId="5" r:id="rId5"/>
    <sheet name="Мира 10" sheetId="6" r:id="rId6"/>
    <sheet name="Мира 16" sheetId="7" r:id="rId7"/>
    <sheet name="Мира 18" sheetId="8" r:id="rId8"/>
    <sheet name="Мира 20" sheetId="9" r:id="rId9"/>
    <sheet name="Мира 22" sheetId="10" r:id="rId10"/>
  </sheets>
  <definedNames>
    <definedName name="_xlnm.Print_Area" localSheetId="5">'Мира 10'!$A$1:$K$87</definedName>
    <definedName name="_xlnm.Print_Area" localSheetId="6">'Мира 16'!$A$1:$K$99</definedName>
    <definedName name="_xlnm.Print_Area" localSheetId="7">'Мира 18'!$A$1:$K$101</definedName>
    <definedName name="_xlnm.Print_Area" localSheetId="4">'Мира 8'!$A$1:$K$89</definedName>
  </definedNames>
  <calcPr fullCalcOnLoad="1"/>
</workbook>
</file>

<file path=xl/sharedStrings.xml><?xml version="1.0" encoding="utf-8"?>
<sst xmlns="http://schemas.openxmlformats.org/spreadsheetml/2006/main" count="1047" uniqueCount="187">
  <si>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</si>
  <si>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</si>
  <si>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</si>
  <si>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</si>
  <si>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МИРА УЛ, д.4</t>
  </si>
  <si>
    <t>Площадь дома: 5 128,1 кв.м.</t>
  </si>
  <si>
    <t>Количество квартир: 140</t>
  </si>
  <si>
    <t>Аренда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</si>
  <si>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</si>
  <si>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</si>
  <si>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</si>
  <si>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</si>
  <si>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</si>
  <si>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</si>
  <si>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Арендаторы</t>
  </si>
  <si>
    <t>Итого доходов</t>
  </si>
  <si>
    <t>Финансовый результат</t>
  </si>
  <si>
    <t>Капитальный ремонт</t>
  </si>
  <si>
    <t>Население</t>
  </si>
  <si>
    <t>Содержание и ремонт</t>
  </si>
  <si>
    <t>Статья расхода</t>
  </si>
  <si>
    <t>Содержание работ</t>
  </si>
  <si>
    <t>Ед.изм.</t>
  </si>
  <si>
    <t>Объем</t>
  </si>
  <si>
    <t>Сумма затрат, руб.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</si>
  <si>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</si>
  <si>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</si>
  <si>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</si>
  <si>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</si>
  <si>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>Мытье лестничных площадок и маршей</t>
  </si>
  <si>
    <t xml:space="preserve">Летняя уборка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</si>
  <si>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</si>
  <si>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</si>
  <si>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</si>
  <si>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>Очистка подъездных козырьков от снега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</si>
  <si>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</si>
  <si>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</si>
  <si>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</si>
  <si>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</si>
  <si>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</si>
  <si>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</si>
  <si>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</si>
  <si>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</si>
  <si>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</si>
  <si>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</si>
  <si>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</si>
  <si>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</si>
  <si>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Текущие обслуживание Инженерного оборудования при подготовке к сез. экспл.</t>
  </si>
  <si>
    <t>Текущие ремонты строительных конструкций</t>
  </si>
  <si>
    <t>ИНЖЕНЕРНОЕ ОБОРУДОВАНИЕ:ОБЩИЕ МЕРОПРИЯТИЯ</t>
  </si>
  <si>
    <t>Техническое обслуживание и осмотры инженерного оборудования</t>
  </si>
  <si>
    <t>пайка трубы гор.водоснабжения</t>
  </si>
  <si>
    <t>ИНЖЕНЕРНОЕ ОБОРУДОВАНИЕ:ЭЛЕКТРООБОРУДОВАНИЕ</t>
  </si>
  <si>
    <t>Замена ламп люминесцентных</t>
  </si>
  <si>
    <t>Замена ламп накаливания</t>
  </si>
  <si>
    <t xml:space="preserve">включ.автомат, </t>
  </si>
  <si>
    <t>Замена электроламп</t>
  </si>
  <si>
    <t>освещение корырьков</t>
  </si>
  <si>
    <t>Планово предупредительные ремонты системы электроснабжения</t>
  </si>
  <si>
    <t>ИНЖЕНЕРНОЕ ОБОРУДОВАНИЕ:СИСТЕМА ВЕНТИЛЯЦИИ</t>
  </si>
  <si>
    <t>Замена ремней</t>
  </si>
  <si>
    <t>Планово предупредительные ремонты системы вентиляции</t>
  </si>
  <si>
    <t>Техническое обслуживание  вентиляции</t>
  </si>
  <si>
    <t>Текущий ремонт Системы вентиляции</t>
  </si>
  <si>
    <t>Замена вентиляторов</t>
  </si>
  <si>
    <t>Замена вентустановки</t>
  </si>
  <si>
    <t>Техническое обслуживание Системы вентиляции</t>
  </si>
  <si>
    <t>Техническое обслуживание системы вентиляции</t>
  </si>
  <si>
    <t>ИНЖЕНЕРНОЕ ОБОРУДОВАНИЕ:СИСТЕМА ТЕПЛОСНАБЖЕНИЯ</t>
  </si>
  <si>
    <t>Услуги по планово-профилактическому обслуживанию теплопункта</t>
  </si>
  <si>
    <t>откачка воды, ремонт</t>
  </si>
  <si>
    <t>Техническое обслуживание Системы теплоснабжения</t>
  </si>
  <si>
    <t>Техническое обслуживание системы теплоснабжения</t>
  </si>
  <si>
    <t xml:space="preserve">ИНЖЕНЕРНОЕ ОБОРУДОВАНИЕ:СИСТЕМА ВОДООТВЕДЕНИЯ </t>
  </si>
  <si>
    <t>Прочистка трубы</t>
  </si>
  <si>
    <t>закрыли отверстие на канализационной трубе  д.15</t>
  </si>
  <si>
    <t>Техническое обслуживание Системы водоотведения</t>
  </si>
  <si>
    <t>Техническое обслуживание и незначительные ремонты системы водоотведения</t>
  </si>
  <si>
    <t>ИНЖЕНЕРНОЕ ОБОРУДОВАНИЕ:СИСТЕМА ГОРЯЧЕГО ВОДОСНАБЖЕНИЯ</t>
  </si>
  <si>
    <t>Ликвидация воздушных пробок в стояках и приборах отопления</t>
  </si>
  <si>
    <t>Техническое обслуживание Системы горячего водоснабжения</t>
  </si>
  <si>
    <t>Техническое обслуживание и незначительные ремонты системы горячего водоснабжения</t>
  </si>
  <si>
    <t>ИНЖЕНЕРНОЕ ОБОРУДОВАНИЕ:СИСТЕМА ХОЛОДНОГО ВОДОСНАБЖЕНИЯ</t>
  </si>
  <si>
    <t>Техническое обслуживание и незначительные ремонты системы холодного водоснабжения</t>
  </si>
  <si>
    <t xml:space="preserve">ИНЖЕНЕРНОЕ ОБОРУДОВАНИЕ:СИСТЕМА ГОРЯЧЕГО И ХОЛОДНОГО ВОДОСНАБЖЕНИЯ </t>
  </si>
  <si>
    <t>Проверка, регулировка, замена запорной арматуры</t>
  </si>
  <si>
    <t>Осмотр батарей, трубопроводов, подтяжка сальников</t>
  </si>
  <si>
    <t>Чистка на крыше сливных стоков, осмотр подъездных батарей</t>
  </si>
  <si>
    <t>ИНЖЕНЕРНОЕ ОБОРУДОВАНИЕ:ЛИВНЕВЫЕ КАНАЛИЗАЦИИ</t>
  </si>
  <si>
    <t>Техническое обслуживание ливневых канализаций</t>
  </si>
  <si>
    <t>СТРОИТЕЛЬНЫЕ КОНСТРУКЦИИ И ИХ ЭЛЕМЕНТЫ</t>
  </si>
  <si>
    <t>Замена отдельных участков или элементов дверных полотен</t>
  </si>
  <si>
    <t>Ремонт козырьков</t>
  </si>
  <si>
    <t>Техническое обслуживание и осмотры строительных конструкций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</si>
  <si>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</si>
  <si>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</si>
  <si>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</si>
  <si>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</si>
  <si>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</si>
  <si>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</si>
  <si>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</si>
  <si>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</si>
  <si>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</si>
  <si>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</si>
  <si>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t>Адрес: МИРА УЛ, д.5</t>
  </si>
  <si>
    <t>Площадь дома: 2 295,2 кв.м.</t>
  </si>
  <si>
    <t>Количество квартир: 54</t>
  </si>
  <si>
    <t xml:space="preserve">Дезинфекция всех элементов ствола мусоропровода </t>
  </si>
  <si>
    <t xml:space="preserve">Дезинфекция мусоросборников 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</si>
  <si>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</si>
  <si>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</si>
  <si>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</si>
  <si>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>Дезинсекция и дератизация</t>
  </si>
  <si>
    <t>Техническое обслуживание Инженерного оборудования при подг. сез. экспл.</t>
  </si>
  <si>
    <t>Ремонт отдельных участков стыков и швов наружных стен</t>
  </si>
  <si>
    <t>Кнопки звонка</t>
  </si>
  <si>
    <t>заменены  переключатели</t>
  </si>
  <si>
    <t>Техническое обслуживание и незначительные ремонты системы теплоснабжения</t>
  </si>
  <si>
    <t>ТЕХНИЧЕСКОЕ ОБСЛУЖИВАНИЕ ЛИФТОВ</t>
  </si>
  <si>
    <t>Адрес: МИРА УЛ, д.6</t>
  </si>
  <si>
    <t>Площадь дома: 2 231,3 кв.м.</t>
  </si>
  <si>
    <t>Количество квартир: 40</t>
  </si>
  <si>
    <t>КАПИТАЛЬНЫЙ РЕМОНТ</t>
  </si>
  <si>
    <t>Ремонт подъездов</t>
  </si>
  <si>
    <t>Замена батареи</t>
  </si>
  <si>
    <t>Проверка и ремонт труб внутреннего и наружного водостока</t>
  </si>
  <si>
    <t>Замена стекла</t>
  </si>
  <si>
    <t>Окраска почтовых ящиков</t>
  </si>
  <si>
    <t>Адрес: МИРА УЛ, д.7</t>
  </si>
  <si>
    <t>Площадь дома: 2 267,4 кв.м.</t>
  </si>
  <si>
    <t>Вставка плавкая</t>
  </si>
  <si>
    <t>Замена светильников</t>
  </si>
  <si>
    <t>Замена ремня Д-1045</t>
  </si>
  <si>
    <t>ИНЖЕНЕРНОЕ ОБОРУДОВАНИЕ:МУСОРОПРОВОД</t>
  </si>
  <si>
    <t xml:space="preserve"> осмотр и регулировка системы отопления</t>
  </si>
  <si>
    <t>ревизия разводки, прочистка труб, перемотка гаек</t>
  </si>
  <si>
    <t>Адрес: МИРА УЛ, д.8</t>
  </si>
  <si>
    <t>Площадь дома: 2 568,1 кв.м.</t>
  </si>
  <si>
    <t>Количество квартир: 45</t>
  </si>
  <si>
    <t>устранение течи</t>
  </si>
  <si>
    <t>Адрес: МИРА УЛ, д.10</t>
  </si>
  <si>
    <t>Площадь дома: 3 923,85 кв.м.</t>
  </si>
  <si>
    <t>Количество квартир: 107</t>
  </si>
  <si>
    <t>Юридические лица</t>
  </si>
  <si>
    <t>Ремонт покрытий козырьков</t>
  </si>
  <si>
    <t>Замена выключателей</t>
  </si>
  <si>
    <t>замена ремня Д-1180</t>
  </si>
  <si>
    <t>закрытие стояков, слив воды, замена прокладок</t>
  </si>
  <si>
    <t>Устройство автоматических линий подпитки системы отопления</t>
  </si>
  <si>
    <t>Адрес: МИРА УЛ, д.16</t>
  </si>
  <si>
    <t>Площадь дома: 2 844,4 кв.м.</t>
  </si>
  <si>
    <t>Количество квартир: 51</t>
  </si>
  <si>
    <t>АРЕНДА</t>
  </si>
  <si>
    <t>Ремонт кровли</t>
  </si>
  <si>
    <t>прочистка запорного клапана</t>
  </si>
  <si>
    <t>Адрес: МИРА УЛ, д.18</t>
  </si>
  <si>
    <t>Площадь дома: 2 807,6 кв.м.</t>
  </si>
  <si>
    <t>Количество квартир: 50</t>
  </si>
  <si>
    <t>Ремонт теплового пункта</t>
  </si>
  <si>
    <t>Ревизия пусковой автоматики, проверка силовых кабелей; проверка  эл.двигателя вент.установки</t>
  </si>
  <si>
    <t>регулировка сливного бачка</t>
  </si>
  <si>
    <t>перекрыта вода, газосварка трубы г/в</t>
  </si>
  <si>
    <t>Проверка стояков ГВС</t>
  </si>
  <si>
    <t>Замена прокладки</t>
  </si>
  <si>
    <t>Адрес: МИРА УЛ, д.20</t>
  </si>
  <si>
    <t>Площадь дома: 2 855,3 кв.м.</t>
  </si>
  <si>
    <t>Замена радиатора</t>
  </si>
  <si>
    <t>проверка трубопровода</t>
  </si>
  <si>
    <t>смена прокладки на гайке, уплотнили резьбу</t>
  </si>
  <si>
    <t>замена прокладки</t>
  </si>
  <si>
    <t>закреплен доводчик на входной двери</t>
  </si>
  <si>
    <t>Адрес: МИРА УЛ, д.22</t>
  </si>
  <si>
    <t>Площадь дома: 2 840,8 кв.м.</t>
  </si>
  <si>
    <t xml:space="preserve">Мытье лестничных площадок и маршей выше третьего этажа  </t>
  </si>
  <si>
    <t xml:space="preserve">Мытье лестничных площадок и маршей нижних трех этажей </t>
  </si>
  <si>
    <t>Мытье окон в подъездах</t>
  </si>
  <si>
    <t>Замена подшипников</t>
  </si>
  <si>
    <t>осмотр и регулировка гор.водоснабжения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</si>
  <si>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</si>
  <si>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Осмотр  трубопроводов, подтяжка сальников</t>
  </si>
  <si>
    <t>Техническое обслуживание и осмотры</t>
  </si>
  <si>
    <t>Ремонт вентустановки</t>
  </si>
  <si>
    <t>замена ремня  Д-1250</t>
  </si>
  <si>
    <t>Ремонт вентиляторов</t>
  </si>
  <si>
    <t>Проверка электромагнитных преобразователей расхода</t>
  </si>
  <si>
    <t>включ.автомат</t>
  </si>
  <si>
    <t>Осмотр батарей, подтяжка сальников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</si>
</sst>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right"/>
      <protection/>
    </xf>
    <xf numFmtId="1" fontId="3" fillId="0" borderId="11" xfId="53" applyNumberFormat="1" applyFont="1" applyBorder="1" applyAlignment="1">
      <alignment horizontal="right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1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11" xfId="54" applyFont="1" applyBorder="1" applyAlignment="1">
      <alignment horizontal="right"/>
      <protection/>
    </xf>
    <xf numFmtId="1" fontId="3" fillId="0" borderId="11" xfId="54" applyNumberFormat="1" applyFont="1" applyBorder="1" applyAlignment="1">
      <alignment horizontal="right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right"/>
      <protection/>
    </xf>
    <xf numFmtId="0" fontId="3" fillId="0" borderId="0" xfId="56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3" fillId="0" borderId="11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11" xfId="56" applyFont="1" applyBorder="1" applyAlignment="1">
      <alignment horizontal="right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/>
      <protection/>
    </xf>
    <xf numFmtId="0" fontId="3" fillId="0" borderId="11" xfId="57" applyFont="1" applyBorder="1" applyAlignment="1">
      <alignment horizontal="center"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right"/>
      <protection/>
    </xf>
    <xf numFmtId="1" fontId="3" fillId="0" borderId="11" xfId="57" applyNumberFormat="1" applyFont="1" applyBorder="1" applyAlignment="1">
      <alignment horizontal="right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 applyAlignment="1">
      <alignment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/>
      <protection/>
    </xf>
    <xf numFmtId="0" fontId="3" fillId="0" borderId="10" xfId="58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2" fontId="3" fillId="0" borderId="11" xfId="52" applyNumberFormat="1" applyFont="1" applyBorder="1" applyAlignment="1">
      <alignment horizontal="right"/>
      <protection/>
    </xf>
    <xf numFmtId="164" fontId="3" fillId="0" borderId="11" xfId="52" applyNumberFormat="1" applyFont="1" applyBorder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1" fontId="3" fillId="0" borderId="11" xfId="52" applyNumberFormat="1" applyFont="1" applyBorder="1" applyAlignment="1">
      <alignment horizontal="right"/>
      <protection/>
    </xf>
    <xf numFmtId="0" fontId="4" fillId="33" borderId="11" xfId="52" applyFont="1" applyFill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33" borderId="12" xfId="52" applyFont="1" applyFill="1" applyBorder="1" applyAlignment="1">
      <alignment horizontal="left" wrapText="1"/>
      <protection/>
    </xf>
    <xf numFmtId="0" fontId="4" fillId="33" borderId="13" xfId="52" applyFont="1" applyFill="1" applyBorder="1" applyAlignment="1">
      <alignment horizontal="left" wrapText="1"/>
      <protection/>
    </xf>
    <xf numFmtId="2" fontId="3" fillId="0" borderId="12" xfId="52" applyNumberFormat="1" applyFont="1" applyBorder="1" applyAlignment="1">
      <alignment horizontal="right"/>
      <protection/>
    </xf>
    <xf numFmtId="2" fontId="3" fillId="0" borderId="10" xfId="52" applyNumberFormat="1" applyFont="1" applyBorder="1" applyAlignment="1">
      <alignment horizontal="right"/>
      <protection/>
    </xf>
    <xf numFmtId="0" fontId="3" fillId="33" borderId="12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0" xfId="52" applyFont="1" applyFill="1" applyBorder="1" applyAlignment="1">
      <alignment horizontal="right" wrapText="1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0" fontId="3" fillId="0" borderId="11" xfId="53" applyFont="1" applyBorder="1" applyAlignment="1">
      <alignment/>
      <protection/>
    </xf>
    <xf numFmtId="2" fontId="3" fillId="0" borderId="11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0" fontId="3" fillId="0" borderId="11" xfId="53" applyFont="1" applyBorder="1" applyAlignment="1">
      <alignment horizontal="center"/>
      <protection/>
    </xf>
    <xf numFmtId="1" fontId="3" fillId="0" borderId="11" xfId="53" applyNumberFormat="1" applyFont="1" applyBorder="1" applyAlignment="1">
      <alignment horizontal="right"/>
      <protection/>
    </xf>
    <xf numFmtId="164" fontId="3" fillId="0" borderId="0" xfId="53" applyNumberFormat="1" applyFont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164" fontId="3" fillId="0" borderId="11" xfId="53" applyNumberFormat="1" applyFont="1" applyBorder="1" applyAlignment="1">
      <alignment horizontal="right"/>
      <protection/>
    </xf>
    <xf numFmtId="0" fontId="3" fillId="33" borderId="12" xfId="53" applyFont="1" applyFill="1" applyBorder="1" applyAlignment="1">
      <alignment horizontal="left" wrapText="1"/>
      <protection/>
    </xf>
    <xf numFmtId="0" fontId="6" fillId="0" borderId="12" xfId="53" applyFont="1" applyBorder="1" applyAlignment="1">
      <alignment/>
      <protection/>
    </xf>
    <xf numFmtId="164" fontId="4" fillId="0" borderId="10" xfId="53" applyNumberFormat="1" applyFont="1" applyBorder="1" applyAlignment="1">
      <alignment horizontal="right"/>
      <protection/>
    </xf>
    <xf numFmtId="0" fontId="3" fillId="0" borderId="11" xfId="54" applyFont="1" applyBorder="1" applyAlignment="1">
      <alignment/>
      <protection/>
    </xf>
    <xf numFmtId="2" fontId="3" fillId="0" borderId="11" xfId="54" applyNumberFormat="1" applyFont="1" applyBorder="1" applyAlignment="1">
      <alignment horizontal="right"/>
      <protection/>
    </xf>
    <xf numFmtId="0" fontId="3" fillId="0" borderId="11" xfId="54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0" fontId="3" fillId="0" borderId="11" xfId="54" applyFont="1" applyBorder="1" applyAlignment="1">
      <alignment horizontal="center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" fontId="3" fillId="0" borderId="11" xfId="54" applyNumberFormat="1" applyFont="1" applyBorder="1" applyAlignment="1">
      <alignment horizontal="right"/>
      <protection/>
    </xf>
    <xf numFmtId="0" fontId="6" fillId="0" borderId="12" xfId="54" applyFont="1" applyBorder="1" applyAlignment="1">
      <alignment/>
      <protection/>
    </xf>
    <xf numFmtId="1" fontId="4" fillId="0" borderId="10" xfId="54" applyNumberFormat="1" applyFont="1" applyBorder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164" fontId="3" fillId="0" borderId="11" xfId="54" applyNumberFormat="1" applyFont="1" applyBorder="1" applyAlignment="1">
      <alignment horizontal="right"/>
      <protection/>
    </xf>
    <xf numFmtId="0" fontId="3" fillId="33" borderId="12" xfId="54" applyFont="1" applyFill="1" applyBorder="1" applyAlignment="1">
      <alignment horizontal="left" wrapText="1"/>
      <protection/>
    </xf>
    <xf numFmtId="2" fontId="4" fillId="0" borderId="10" xfId="54" applyNumberFormat="1" applyFont="1" applyBorder="1" applyAlignment="1">
      <alignment horizontal="right"/>
      <protection/>
    </xf>
    <xf numFmtId="1" fontId="4" fillId="0" borderId="10" xfId="53" applyNumberFormat="1" applyFont="1" applyBorder="1" applyAlignment="1">
      <alignment horizontal="right"/>
      <protection/>
    </xf>
    <xf numFmtId="2" fontId="4" fillId="0" borderId="10" xfId="53" applyNumberFormat="1" applyFont="1" applyBorder="1" applyAlignment="1">
      <alignment horizontal="right"/>
      <protection/>
    </xf>
    <xf numFmtId="0" fontId="3" fillId="0" borderId="11" xfId="55" applyFont="1" applyBorder="1" applyAlignment="1">
      <alignment/>
      <protection/>
    </xf>
    <xf numFmtId="2" fontId="3" fillId="0" borderId="11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2" fontId="3" fillId="0" borderId="0" xfId="55" applyNumberFormat="1" applyFont="1" applyAlignment="1">
      <alignment horizontal="right"/>
      <protection/>
    </xf>
    <xf numFmtId="0" fontId="3" fillId="0" borderId="11" xfId="55" applyFont="1" applyBorder="1" applyAlignment="1">
      <alignment horizontal="center"/>
      <protection/>
    </xf>
    <xf numFmtId="0" fontId="6" fillId="0" borderId="12" xfId="55" applyFont="1" applyBorder="1" applyAlignment="1">
      <alignment/>
      <protection/>
    </xf>
    <xf numFmtId="1" fontId="4" fillId="0" borderId="10" xfId="55" applyNumberFormat="1" applyFont="1" applyBorder="1" applyAlignment="1">
      <alignment horizontal="right"/>
      <protection/>
    </xf>
    <xf numFmtId="0" fontId="4" fillId="33" borderId="12" xfId="55" applyFont="1" applyFill="1" applyBorder="1" applyAlignment="1">
      <alignment horizontal="left" wrapText="1"/>
      <protection/>
    </xf>
    <xf numFmtId="1" fontId="3" fillId="0" borderId="11" xfId="55" applyNumberFormat="1" applyFont="1" applyBorder="1" applyAlignment="1">
      <alignment horizontal="right"/>
      <protection/>
    </xf>
    <xf numFmtId="0" fontId="3" fillId="33" borderId="12" xfId="55" applyFont="1" applyFill="1" applyBorder="1" applyAlignment="1">
      <alignment horizontal="left" wrapText="1"/>
      <protection/>
    </xf>
    <xf numFmtId="0" fontId="4" fillId="33" borderId="11" xfId="55" applyFont="1" applyFill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164" fontId="3" fillId="0" borderId="11" xfId="55" applyNumberFormat="1" applyFont="1" applyBorder="1" applyAlignment="1">
      <alignment horizontal="right"/>
      <protection/>
    </xf>
    <xf numFmtId="2" fontId="4" fillId="0" borderId="10" xfId="55" applyNumberFormat="1" applyFont="1" applyBorder="1" applyAlignment="1">
      <alignment horizontal="right"/>
      <protection/>
    </xf>
    <xf numFmtId="0" fontId="3" fillId="0" borderId="11" xfId="56" applyFont="1" applyBorder="1" applyAlignment="1">
      <alignment/>
      <protection/>
    </xf>
    <xf numFmtId="164" fontId="3" fillId="0" borderId="11" xfId="56" applyNumberFormat="1" applyFont="1" applyBorder="1" applyAlignment="1">
      <alignment horizontal="right"/>
      <protection/>
    </xf>
    <xf numFmtId="1" fontId="3" fillId="0" borderId="11" xfId="56" applyNumberFormat="1" applyFont="1" applyBorder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2" fontId="3" fillId="0" borderId="0" xfId="56" applyNumberFormat="1" applyFont="1" applyAlignment="1">
      <alignment horizontal="right"/>
      <protection/>
    </xf>
    <xf numFmtId="0" fontId="3" fillId="0" borderId="11" xfId="56" applyFont="1" applyBorder="1" applyAlignment="1">
      <alignment horizontal="center"/>
      <protection/>
    </xf>
    <xf numFmtId="2" fontId="3" fillId="0" borderId="11" xfId="56" applyNumberFormat="1" applyFont="1" applyBorder="1" applyAlignment="1">
      <alignment horizontal="right"/>
      <protection/>
    </xf>
    <xf numFmtId="0" fontId="6" fillId="0" borderId="12" xfId="56" applyFont="1" applyBorder="1" applyAlignment="1">
      <alignment/>
      <protection/>
    </xf>
    <xf numFmtId="2" fontId="4" fillId="0" borderId="10" xfId="56" applyNumberFormat="1" applyFont="1" applyBorder="1" applyAlignment="1">
      <alignment horizontal="right"/>
      <protection/>
    </xf>
    <xf numFmtId="164" fontId="3" fillId="0" borderId="0" xfId="56" applyNumberFormat="1" applyFont="1" applyAlignment="1">
      <alignment horizontal="right"/>
      <protection/>
    </xf>
    <xf numFmtId="0" fontId="4" fillId="33" borderId="12" xfId="56" applyFont="1" applyFill="1" applyBorder="1" applyAlignment="1">
      <alignment horizontal="left" wrapText="1"/>
      <protection/>
    </xf>
    <xf numFmtId="0" fontId="4" fillId="33" borderId="11" xfId="56" applyFont="1" applyFill="1" applyBorder="1" applyAlignment="1">
      <alignment horizontal="left" wrapText="1"/>
      <protection/>
    </xf>
    <xf numFmtId="0" fontId="3" fillId="0" borderId="11" xfId="56" applyFont="1" applyBorder="1" applyAlignment="1">
      <alignment horizontal="left" wrapText="1"/>
      <protection/>
    </xf>
    <xf numFmtId="0" fontId="3" fillId="33" borderId="12" xfId="56" applyFont="1" applyFill="1" applyBorder="1" applyAlignment="1">
      <alignment horizontal="left" wrapText="1"/>
      <protection/>
    </xf>
    <xf numFmtId="2" fontId="3" fillId="34" borderId="11" xfId="56" applyNumberFormat="1" applyFont="1" applyFill="1" applyBorder="1" applyAlignment="1">
      <alignment horizontal="right"/>
      <protection/>
    </xf>
    <xf numFmtId="0" fontId="3" fillId="0" borderId="11" xfId="57" applyFont="1" applyBorder="1" applyAlignment="1">
      <alignment/>
      <protection/>
    </xf>
    <xf numFmtId="2" fontId="3" fillId="0" borderId="11" xfId="57" applyNumberFormat="1" applyFont="1" applyBorder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2" fontId="3" fillId="0" borderId="0" xfId="57" applyNumberFormat="1" applyFont="1" applyAlignment="1">
      <alignment horizontal="right"/>
      <protection/>
    </xf>
    <xf numFmtId="0" fontId="3" fillId="0" borderId="11" xfId="57" applyFont="1" applyBorder="1" applyAlignment="1">
      <alignment horizontal="center"/>
      <protection/>
    </xf>
    <xf numFmtId="0" fontId="4" fillId="33" borderId="11" xfId="57" applyFont="1" applyFill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6" fillId="0" borderId="12" xfId="57" applyFont="1" applyBorder="1" applyAlignment="1">
      <alignment/>
      <protection/>
    </xf>
    <xf numFmtId="2" fontId="4" fillId="0" borderId="10" xfId="57" applyNumberFormat="1" applyFont="1" applyBorder="1" applyAlignment="1">
      <alignment horizontal="right"/>
      <protection/>
    </xf>
    <xf numFmtId="0" fontId="4" fillId="33" borderId="12" xfId="57" applyFont="1" applyFill="1" applyBorder="1" applyAlignment="1">
      <alignment horizontal="left" wrapText="1"/>
      <protection/>
    </xf>
    <xf numFmtId="164" fontId="3" fillId="0" borderId="11" xfId="57" applyNumberFormat="1" applyFont="1" applyBorder="1" applyAlignment="1">
      <alignment horizontal="right"/>
      <protection/>
    </xf>
    <xf numFmtId="0" fontId="3" fillId="33" borderId="12" xfId="57" applyFont="1" applyFill="1" applyBorder="1" applyAlignment="1">
      <alignment horizontal="left" wrapText="1"/>
      <protection/>
    </xf>
    <xf numFmtId="1" fontId="3" fillId="0" borderId="11" xfId="57" applyNumberFormat="1" applyFont="1" applyBorder="1" applyAlignment="1">
      <alignment horizontal="right"/>
      <protection/>
    </xf>
    <xf numFmtId="164" fontId="4" fillId="0" borderId="10" xfId="57" applyNumberFormat="1" applyFont="1" applyBorder="1" applyAlignment="1">
      <alignment horizontal="right"/>
      <protection/>
    </xf>
    <xf numFmtId="0" fontId="3" fillId="0" borderId="11" xfId="58" applyFont="1" applyBorder="1" applyAlignment="1">
      <alignment/>
      <protection/>
    </xf>
    <xf numFmtId="2" fontId="3" fillId="0" borderId="11" xfId="58" applyNumberFormat="1" applyFont="1" applyBorder="1" applyAlignment="1">
      <alignment horizontal="right"/>
      <protection/>
    </xf>
    <xf numFmtId="164" fontId="3" fillId="0" borderId="11" xfId="58" applyNumberFormat="1" applyFont="1" applyBorder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/>
      <protection/>
    </xf>
    <xf numFmtId="2" fontId="3" fillId="0" borderId="0" xfId="58" applyNumberFormat="1" applyFont="1" applyAlignment="1">
      <alignment horizontal="right"/>
      <protection/>
    </xf>
    <xf numFmtId="0" fontId="3" fillId="0" borderId="11" xfId="58" applyFont="1" applyBorder="1" applyAlignment="1">
      <alignment horizontal="center"/>
      <protection/>
    </xf>
    <xf numFmtId="0" fontId="4" fillId="33" borderId="11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 horizontal="left" wrapText="1"/>
      <protection/>
    </xf>
    <xf numFmtId="0" fontId="4" fillId="33" borderId="12" xfId="58" applyFont="1" applyFill="1" applyBorder="1" applyAlignment="1">
      <alignment horizontal="left" wrapText="1"/>
      <protection/>
    </xf>
    <xf numFmtId="0" fontId="3" fillId="33" borderId="12" xfId="58" applyFont="1" applyFill="1" applyBorder="1" applyAlignment="1">
      <alignment horizontal="left" wrapText="1"/>
      <protection/>
    </xf>
    <xf numFmtId="1" fontId="3" fillId="0" borderId="11" xfId="58" applyNumberFormat="1" applyFont="1" applyBorder="1" applyAlignment="1">
      <alignment horizontal="right"/>
      <protection/>
    </xf>
    <xf numFmtId="0" fontId="6" fillId="0" borderId="12" xfId="58" applyFont="1" applyBorder="1" applyAlignment="1">
      <alignment/>
      <protection/>
    </xf>
    <xf numFmtId="2" fontId="4" fillId="0" borderId="10" xfId="58" applyNumberFormat="1" applyFont="1" applyBorder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4" xfId="55"/>
    <cellStyle name="Обычный_Лист5" xfId="56"/>
    <cellStyle name="Обычный_Лист6" xfId="57"/>
    <cellStyle name="Обычный_Лист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85">
      <selection activeCell="A96" sqref="A96:F96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55" t="s">
        <v>6</v>
      </c>
      <c r="J7" s="55"/>
      <c r="K7" s="55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56">
        <v>29605.32</v>
      </c>
      <c r="I8" s="56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57" t="s">
        <v>10</v>
      </c>
      <c r="B10" s="57"/>
      <c r="C10" s="57"/>
      <c r="D10" s="57"/>
      <c r="E10" s="57"/>
      <c r="F10" s="58" t="s">
        <v>11</v>
      </c>
      <c r="G10" s="58"/>
      <c r="H10" s="58" t="s">
        <v>12</v>
      </c>
      <c r="I10" s="58"/>
      <c r="J10" s="58" t="s">
        <v>13</v>
      </c>
      <c r="K10" s="58"/>
    </row>
    <row r="11" spans="1:11" ht="15">
      <c r="A11" s="57" t="s">
        <v>14</v>
      </c>
      <c r="B11" s="57"/>
      <c r="C11" s="57"/>
      <c r="D11" s="57"/>
      <c r="E11" s="57"/>
      <c r="F11" s="59">
        <v>155705.28</v>
      </c>
      <c r="G11" s="59"/>
      <c r="H11" s="59">
        <v>157161.11</v>
      </c>
      <c r="I11" s="59"/>
      <c r="J11" s="59">
        <v>-1455.83</v>
      </c>
      <c r="K11" s="59"/>
    </row>
    <row r="12" spans="1:11" ht="15">
      <c r="A12" s="57" t="s">
        <v>15</v>
      </c>
      <c r="B12" s="57"/>
      <c r="C12" s="57"/>
      <c r="D12" s="57"/>
      <c r="E12" s="57"/>
      <c r="F12" s="59">
        <v>155705.28</v>
      </c>
      <c r="G12" s="59"/>
      <c r="H12" s="59">
        <v>157161.11</v>
      </c>
      <c r="I12" s="59"/>
      <c r="J12" s="59">
        <v>-1455.83</v>
      </c>
      <c r="K12" s="59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56">
        <v>186766.43</v>
      </c>
      <c r="E14" s="56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 t="s">
        <v>8</v>
      </c>
      <c r="F16" s="2"/>
      <c r="G16" s="2"/>
      <c r="H16" s="56">
        <v>438172.15</v>
      </c>
      <c r="I16" s="56"/>
      <c r="J16" s="2" t="s">
        <v>9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57" t="s">
        <v>10</v>
      </c>
      <c r="B18" s="57"/>
      <c r="C18" s="57"/>
      <c r="D18" s="57"/>
      <c r="E18" s="57"/>
      <c r="F18" s="58" t="s">
        <v>11</v>
      </c>
      <c r="G18" s="58"/>
      <c r="H18" s="58" t="s">
        <v>12</v>
      </c>
      <c r="I18" s="58"/>
      <c r="J18" s="58" t="s">
        <v>13</v>
      </c>
      <c r="K18" s="58"/>
    </row>
    <row r="19" spans="1:11" ht="15">
      <c r="A19" s="57" t="s">
        <v>18</v>
      </c>
      <c r="B19" s="57"/>
      <c r="C19" s="57"/>
      <c r="D19" s="57"/>
      <c r="E19" s="57"/>
      <c r="F19" s="60">
        <v>160956.8</v>
      </c>
      <c r="G19" s="60"/>
      <c r="H19" s="59">
        <v>156934.84</v>
      </c>
      <c r="I19" s="59"/>
      <c r="J19" s="59">
        <v>4021.96</v>
      </c>
      <c r="K19" s="59"/>
    </row>
    <row r="20" spans="1:11" ht="15">
      <c r="A20" s="57" t="s">
        <v>15</v>
      </c>
      <c r="B20" s="57"/>
      <c r="C20" s="57"/>
      <c r="D20" s="57"/>
      <c r="E20" s="57"/>
      <c r="F20" s="60">
        <v>160956.8</v>
      </c>
      <c r="G20" s="60"/>
      <c r="H20" s="59">
        <v>156934.84</v>
      </c>
      <c r="I20" s="59"/>
      <c r="J20" s="59">
        <v>4021.96</v>
      </c>
      <c r="K20" s="59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16</v>
      </c>
      <c r="B22" s="2"/>
      <c r="C22" s="2"/>
      <c r="D22" s="56">
        <v>595106.99</v>
      </c>
      <c r="E22" s="56"/>
      <c r="F22" s="2" t="s">
        <v>9</v>
      </c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4" t="s">
        <v>19</v>
      </c>
      <c r="B24" s="2"/>
      <c r="C24" s="2"/>
      <c r="D24" s="2"/>
      <c r="E24" s="2"/>
      <c r="F24" s="2"/>
      <c r="G24" s="2"/>
      <c r="H24" s="56"/>
      <c r="I24" s="56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57" t="s">
        <v>10</v>
      </c>
      <c r="B26" s="57"/>
      <c r="C26" s="57"/>
      <c r="D26" s="57"/>
      <c r="E26" s="57"/>
      <c r="F26" s="58" t="s">
        <v>11</v>
      </c>
      <c r="G26" s="58"/>
      <c r="H26" s="58" t="s">
        <v>12</v>
      </c>
      <c r="I26" s="58"/>
      <c r="J26" s="58" t="s">
        <v>13</v>
      </c>
      <c r="K26" s="58"/>
    </row>
    <row r="27" spans="1:11" ht="15">
      <c r="A27" s="57" t="s">
        <v>18</v>
      </c>
      <c r="B27" s="57"/>
      <c r="C27" s="57"/>
      <c r="D27" s="57"/>
      <c r="E27" s="57"/>
      <c r="F27" s="60">
        <v>843343.9</v>
      </c>
      <c r="G27" s="60"/>
      <c r="H27" s="59">
        <v>808733.77</v>
      </c>
      <c r="I27" s="59"/>
      <c r="J27" s="59">
        <v>34610.13</v>
      </c>
      <c r="K27" s="59"/>
    </row>
    <row r="28" spans="1:11" ht="15">
      <c r="A28" s="57" t="s">
        <v>15</v>
      </c>
      <c r="B28" s="57"/>
      <c r="C28" s="57"/>
      <c r="D28" s="57"/>
      <c r="E28" s="57"/>
      <c r="F28" s="60">
        <v>843343.9</v>
      </c>
      <c r="G28" s="60"/>
      <c r="H28" s="59">
        <v>808733.77</v>
      </c>
      <c r="I28" s="59"/>
      <c r="J28" s="59">
        <v>34610.13</v>
      </c>
      <c r="K28" s="59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0" ht="32.25">
      <c r="A30" s="58" t="s">
        <v>20</v>
      </c>
      <c r="B30" s="58"/>
      <c r="C30" s="58"/>
      <c r="D30" s="58" t="s">
        <v>21</v>
      </c>
      <c r="E30" s="58"/>
      <c r="F30" s="58"/>
      <c r="G30" s="58"/>
      <c r="H30" s="58" t="s">
        <v>24</v>
      </c>
      <c r="I30" s="58"/>
      <c r="J30" s="49" t="s">
        <v>178</v>
      </c>
    </row>
    <row r="31" spans="1:10" ht="15">
      <c r="A31" s="61" t="s">
        <v>25</v>
      </c>
      <c r="B31" s="61"/>
      <c r="C31" s="61"/>
      <c r="D31" s="61"/>
      <c r="E31" s="61"/>
      <c r="F31" s="61"/>
      <c r="G31" s="5"/>
      <c r="H31" s="60">
        <v>324647.8</v>
      </c>
      <c r="I31" s="60"/>
      <c r="J31" s="50">
        <f>H31/12/5128.1</f>
        <v>5.275634900515461</v>
      </c>
    </row>
    <row r="32" spans="1:10" ht="15">
      <c r="A32" s="61" t="s">
        <v>26</v>
      </c>
      <c r="B32" s="61"/>
      <c r="C32" s="61"/>
      <c r="D32" s="61"/>
      <c r="E32" s="61"/>
      <c r="F32" s="61"/>
      <c r="G32" s="5"/>
      <c r="H32" s="59">
        <v>58307.76</v>
      </c>
      <c r="I32" s="59"/>
      <c r="J32" s="50">
        <f aca="true" t="shared" si="0" ref="J32:J79">H32/12/5128.1</f>
        <v>0.9475205241707455</v>
      </c>
    </row>
    <row r="33" spans="1:12" ht="24.75" customHeight="1">
      <c r="A33" s="63"/>
      <c r="B33" s="63"/>
      <c r="C33" s="63"/>
      <c r="D33" s="64" t="s">
        <v>27</v>
      </c>
      <c r="E33" s="64"/>
      <c r="F33" s="64"/>
      <c r="G33" s="64"/>
      <c r="H33" s="59">
        <v>27733.24</v>
      </c>
      <c r="I33" s="59"/>
      <c r="J33" s="50">
        <f t="shared" si="0"/>
        <v>0.4506743888249709</v>
      </c>
      <c r="L33" s="52"/>
    </row>
    <row r="34" spans="1:12" ht="24.75" customHeight="1">
      <c r="A34" s="63"/>
      <c r="B34" s="63"/>
      <c r="C34" s="63"/>
      <c r="D34" s="64" t="s">
        <v>28</v>
      </c>
      <c r="E34" s="64"/>
      <c r="F34" s="64"/>
      <c r="G34" s="64"/>
      <c r="H34" s="59">
        <v>15859.76</v>
      </c>
      <c r="I34" s="59"/>
      <c r="J34" s="50">
        <f t="shared" si="0"/>
        <v>0.2577263833908595</v>
      </c>
      <c r="L34" s="52"/>
    </row>
    <row r="35" spans="1:10" ht="15">
      <c r="A35" s="63"/>
      <c r="B35" s="63"/>
      <c r="C35" s="63"/>
      <c r="D35" s="64" t="s">
        <v>29</v>
      </c>
      <c r="E35" s="64"/>
      <c r="F35" s="64"/>
      <c r="G35" s="64"/>
      <c r="H35" s="59">
        <v>14714.76</v>
      </c>
      <c r="I35" s="59"/>
      <c r="J35" s="50">
        <f t="shared" si="0"/>
        <v>0.23911975195491506</v>
      </c>
    </row>
    <row r="36" spans="1:10" ht="15">
      <c r="A36" s="61" t="s">
        <v>30</v>
      </c>
      <c r="B36" s="61"/>
      <c r="C36" s="61"/>
      <c r="D36" s="61"/>
      <c r="E36" s="61"/>
      <c r="F36" s="61"/>
      <c r="G36" s="5"/>
      <c r="H36" s="62">
        <v>10009</v>
      </c>
      <c r="I36" s="62"/>
      <c r="J36" s="50">
        <f t="shared" si="0"/>
        <v>0.1626495843164785</v>
      </c>
    </row>
    <row r="37" spans="1:10" ht="24.75" customHeight="1">
      <c r="A37" s="63"/>
      <c r="B37" s="63"/>
      <c r="C37" s="63"/>
      <c r="D37" s="64" t="s">
        <v>31</v>
      </c>
      <c r="E37" s="64"/>
      <c r="F37" s="64"/>
      <c r="G37" s="64"/>
      <c r="H37" s="60">
        <v>2805.6</v>
      </c>
      <c r="I37" s="60"/>
      <c r="J37" s="50">
        <f t="shared" si="0"/>
        <v>0.045591934634660006</v>
      </c>
    </row>
    <row r="38" spans="1:10" ht="15">
      <c r="A38" s="63"/>
      <c r="B38" s="63"/>
      <c r="C38" s="63"/>
      <c r="D38" s="64" t="s">
        <v>32</v>
      </c>
      <c r="E38" s="64"/>
      <c r="F38" s="64"/>
      <c r="G38" s="64"/>
      <c r="H38" s="60">
        <v>7203.4</v>
      </c>
      <c r="I38" s="60"/>
      <c r="J38" s="50">
        <f t="shared" si="0"/>
        <v>0.11705764968181846</v>
      </c>
    </row>
    <row r="39" spans="1:10" ht="15">
      <c r="A39" s="61" t="s">
        <v>33</v>
      </c>
      <c r="B39" s="61"/>
      <c r="C39" s="61"/>
      <c r="D39" s="61"/>
      <c r="E39" s="61"/>
      <c r="F39" s="61"/>
      <c r="G39" s="5"/>
      <c r="H39" s="59">
        <v>57116.82</v>
      </c>
      <c r="I39" s="59"/>
      <c r="J39" s="50">
        <f t="shared" si="0"/>
        <v>0.9281673524307247</v>
      </c>
    </row>
    <row r="40" spans="1:10" ht="15">
      <c r="A40" s="63"/>
      <c r="B40" s="63"/>
      <c r="C40" s="63"/>
      <c r="D40" s="64" t="s">
        <v>34</v>
      </c>
      <c r="E40" s="64"/>
      <c r="F40" s="64"/>
      <c r="G40" s="64"/>
      <c r="H40" s="59">
        <v>2193.07</v>
      </c>
      <c r="I40" s="59"/>
      <c r="J40" s="50">
        <f t="shared" si="0"/>
        <v>0.03563811808142067</v>
      </c>
    </row>
    <row r="41" spans="1:10" ht="24.75" customHeight="1">
      <c r="A41" s="63"/>
      <c r="B41" s="63"/>
      <c r="C41" s="63"/>
      <c r="D41" s="64" t="s">
        <v>35</v>
      </c>
      <c r="E41" s="64"/>
      <c r="F41" s="64"/>
      <c r="G41" s="64"/>
      <c r="H41" s="60">
        <v>12959.8</v>
      </c>
      <c r="I41" s="60"/>
      <c r="J41" s="50">
        <f t="shared" si="0"/>
        <v>0.21060106732188008</v>
      </c>
    </row>
    <row r="42" spans="1:10" ht="24.75" customHeight="1">
      <c r="A42" s="63"/>
      <c r="B42" s="63"/>
      <c r="C42" s="63"/>
      <c r="D42" s="64" t="s">
        <v>36</v>
      </c>
      <c r="E42" s="64"/>
      <c r="F42" s="64"/>
      <c r="G42" s="64"/>
      <c r="H42" s="59">
        <v>8043.72</v>
      </c>
      <c r="I42" s="59"/>
      <c r="J42" s="50">
        <f t="shared" si="0"/>
        <v>0.13071312961915718</v>
      </c>
    </row>
    <row r="43" spans="1:10" ht="24.75" customHeight="1">
      <c r="A43" s="63"/>
      <c r="B43" s="63"/>
      <c r="C43" s="63"/>
      <c r="D43" s="64" t="s">
        <v>37</v>
      </c>
      <c r="E43" s="64"/>
      <c r="F43" s="64"/>
      <c r="G43" s="64"/>
      <c r="H43" s="59">
        <v>6873.68</v>
      </c>
      <c r="I43" s="59"/>
      <c r="J43" s="50">
        <f t="shared" si="0"/>
        <v>0.11169958984159176</v>
      </c>
    </row>
    <row r="44" spans="1:10" ht="15">
      <c r="A44" s="63"/>
      <c r="B44" s="63"/>
      <c r="C44" s="63"/>
      <c r="D44" s="64" t="s">
        <v>38</v>
      </c>
      <c r="E44" s="64"/>
      <c r="F44" s="64"/>
      <c r="G44" s="64"/>
      <c r="H44" s="59">
        <v>10496.84</v>
      </c>
      <c r="I44" s="59"/>
      <c r="J44" s="50">
        <f t="shared" si="0"/>
        <v>0.17057714683151004</v>
      </c>
    </row>
    <row r="45" spans="1:10" ht="24.75" customHeight="1">
      <c r="A45" s="63"/>
      <c r="B45" s="63"/>
      <c r="C45" s="63"/>
      <c r="D45" s="64" t="s">
        <v>39</v>
      </c>
      <c r="E45" s="64"/>
      <c r="F45" s="64"/>
      <c r="G45" s="64"/>
      <c r="H45" s="59">
        <v>11365.56</v>
      </c>
      <c r="I45" s="59"/>
      <c r="J45" s="50">
        <f t="shared" si="0"/>
        <v>0.1846941362297927</v>
      </c>
    </row>
    <row r="46" spans="1:12" ht="24.75" customHeight="1">
      <c r="A46" s="63"/>
      <c r="B46" s="63"/>
      <c r="C46" s="63"/>
      <c r="D46" s="64" t="s">
        <v>40</v>
      </c>
      <c r="E46" s="64"/>
      <c r="F46" s="64"/>
      <c r="G46" s="64"/>
      <c r="H46" s="59">
        <v>5184.15</v>
      </c>
      <c r="I46" s="59"/>
      <c r="J46" s="50">
        <f t="shared" si="0"/>
        <v>0.08424416450537235</v>
      </c>
      <c r="L46" s="52"/>
    </row>
    <row r="47" spans="1:10" ht="15">
      <c r="A47" s="61" t="s">
        <v>41</v>
      </c>
      <c r="B47" s="61"/>
      <c r="C47" s="61"/>
      <c r="D47" s="61"/>
      <c r="E47" s="61"/>
      <c r="F47" s="61"/>
      <c r="G47" s="5"/>
      <c r="H47" s="59">
        <v>199214.22</v>
      </c>
      <c r="I47" s="59"/>
      <c r="J47" s="50">
        <f t="shared" si="0"/>
        <v>3.2372974395975116</v>
      </c>
    </row>
    <row r="48" spans="1:10" ht="15">
      <c r="A48" s="63"/>
      <c r="B48" s="63"/>
      <c r="C48" s="63"/>
      <c r="D48" s="64" t="s">
        <v>42</v>
      </c>
      <c r="E48" s="64"/>
      <c r="F48" s="64"/>
      <c r="G48" s="64"/>
      <c r="H48" s="59">
        <v>8448.99</v>
      </c>
      <c r="I48" s="59"/>
      <c r="J48" s="50">
        <f t="shared" si="0"/>
        <v>0.1372989021274936</v>
      </c>
    </row>
    <row r="49" spans="1:10" ht="15">
      <c r="A49" s="63"/>
      <c r="B49" s="63"/>
      <c r="C49" s="63"/>
      <c r="D49" s="64" t="s">
        <v>43</v>
      </c>
      <c r="E49" s="64"/>
      <c r="F49" s="64"/>
      <c r="G49" s="64"/>
      <c r="H49" s="59">
        <v>190765.23</v>
      </c>
      <c r="I49" s="59"/>
      <c r="J49" s="50">
        <f t="shared" si="0"/>
        <v>3.099998537470018</v>
      </c>
    </row>
    <row r="50" spans="1:10" ht="15">
      <c r="A50" s="61" t="s">
        <v>44</v>
      </c>
      <c r="B50" s="61"/>
      <c r="C50" s="61"/>
      <c r="D50" s="61"/>
      <c r="E50" s="61"/>
      <c r="F50" s="61"/>
      <c r="G50" s="5"/>
      <c r="H50" s="59">
        <v>35997.13</v>
      </c>
      <c r="I50" s="59"/>
      <c r="J50" s="50">
        <f t="shared" si="0"/>
        <v>0.5849653542897629</v>
      </c>
    </row>
    <row r="51" spans="1:12" ht="15">
      <c r="A51" s="65" t="s">
        <v>45</v>
      </c>
      <c r="B51" s="65"/>
      <c r="C51" s="65"/>
      <c r="D51" s="65"/>
      <c r="E51" s="65"/>
      <c r="F51" s="65"/>
      <c r="G51" s="5"/>
      <c r="H51" s="59">
        <v>4874.57</v>
      </c>
      <c r="I51" s="59"/>
      <c r="J51" s="50">
        <f t="shared" si="0"/>
        <v>0.07921338637442067</v>
      </c>
      <c r="L51" s="52"/>
    </row>
    <row r="52" spans="1:12" ht="24.75" customHeight="1">
      <c r="A52" s="65" t="s">
        <v>46</v>
      </c>
      <c r="B52" s="65"/>
      <c r="C52" s="65"/>
      <c r="D52" s="65"/>
      <c r="E52" s="65"/>
      <c r="F52" s="65"/>
      <c r="G52" s="5"/>
      <c r="H52" s="59">
        <v>3823.6</v>
      </c>
      <c r="I52" s="59"/>
      <c r="J52" s="50">
        <f t="shared" si="0"/>
        <v>0.06213477376286213</v>
      </c>
      <c r="L52" s="52"/>
    </row>
    <row r="53" spans="1:10" ht="24.75" customHeight="1">
      <c r="A53" s="65" t="s">
        <v>47</v>
      </c>
      <c r="B53" s="65"/>
      <c r="C53" s="65"/>
      <c r="D53" s="65"/>
      <c r="E53" s="65"/>
      <c r="F53" s="65"/>
      <c r="G53" s="5"/>
      <c r="H53" s="59">
        <v>27298.96</v>
      </c>
      <c r="I53" s="59"/>
      <c r="J53" s="50">
        <f t="shared" si="0"/>
        <v>0.44361719415248013</v>
      </c>
    </row>
    <row r="54" spans="1:10" ht="15">
      <c r="A54" s="61" t="s">
        <v>49</v>
      </c>
      <c r="B54" s="61"/>
      <c r="C54" s="61"/>
      <c r="D54" s="61"/>
      <c r="E54" s="61"/>
      <c r="F54" s="61"/>
      <c r="G54" s="5"/>
      <c r="H54" s="59">
        <v>826.71</v>
      </c>
      <c r="I54" s="59"/>
      <c r="J54" s="50">
        <f t="shared" si="0"/>
        <v>0.013434312903414519</v>
      </c>
    </row>
    <row r="55" spans="1:10" ht="15">
      <c r="A55" s="63"/>
      <c r="B55" s="63"/>
      <c r="C55" s="63"/>
      <c r="D55" s="64" t="s">
        <v>51</v>
      </c>
      <c r="E55" s="64"/>
      <c r="F55" s="64"/>
      <c r="G55" s="64"/>
      <c r="H55" s="59">
        <v>213.34</v>
      </c>
      <c r="I55" s="59"/>
      <c r="J55" s="50">
        <f t="shared" si="0"/>
        <v>0.0034668460703444416</v>
      </c>
    </row>
    <row r="56" spans="1:12" ht="24.75" customHeight="1">
      <c r="A56" s="63"/>
      <c r="B56" s="63"/>
      <c r="C56" s="63"/>
      <c r="D56" s="64" t="s">
        <v>50</v>
      </c>
      <c r="E56" s="64"/>
      <c r="F56" s="64"/>
      <c r="G56" s="64"/>
      <c r="H56" s="60">
        <v>613.37</v>
      </c>
      <c r="I56" s="60"/>
      <c r="J56" s="50">
        <f t="shared" si="0"/>
        <v>0.009967466833070078</v>
      </c>
      <c r="L56" s="52"/>
    </row>
    <row r="57" spans="1:10" ht="15">
      <c r="A57" s="61" t="s">
        <v>52</v>
      </c>
      <c r="B57" s="61"/>
      <c r="C57" s="61"/>
      <c r="D57" s="61"/>
      <c r="E57" s="61"/>
      <c r="F57" s="61"/>
      <c r="G57" s="5"/>
      <c r="H57" s="59">
        <v>34671.91</v>
      </c>
      <c r="I57" s="59"/>
      <c r="J57" s="50">
        <f t="shared" si="0"/>
        <v>0.5634300878168003</v>
      </c>
    </row>
    <row r="58" spans="1:10" ht="15">
      <c r="A58" s="63"/>
      <c r="B58" s="63"/>
      <c r="C58" s="63"/>
      <c r="D58" s="64" t="s">
        <v>53</v>
      </c>
      <c r="E58" s="64"/>
      <c r="F58" s="64"/>
      <c r="G58" s="64"/>
      <c r="H58" s="59">
        <v>545.19</v>
      </c>
      <c r="I58" s="59"/>
      <c r="J58" s="50">
        <f t="shared" si="0"/>
        <v>0.008859519120141964</v>
      </c>
    </row>
    <row r="59" spans="1:10" ht="15">
      <c r="A59" s="63"/>
      <c r="B59" s="63"/>
      <c r="C59" s="63"/>
      <c r="D59" s="64" t="s">
        <v>55</v>
      </c>
      <c r="E59" s="64"/>
      <c r="F59" s="64"/>
      <c r="G59" s="64"/>
      <c r="H59" s="59">
        <v>237.35</v>
      </c>
      <c r="I59" s="59"/>
      <c r="J59" s="50">
        <f t="shared" si="0"/>
        <v>0.0038570165688396607</v>
      </c>
    </row>
    <row r="60" spans="1:10" ht="15">
      <c r="A60" s="63"/>
      <c r="B60" s="63"/>
      <c r="C60" s="63"/>
      <c r="D60" s="64" t="s">
        <v>56</v>
      </c>
      <c r="E60" s="64"/>
      <c r="F60" s="64"/>
      <c r="G60" s="64"/>
      <c r="H60" s="59">
        <v>1745.48</v>
      </c>
      <c r="I60" s="59"/>
      <c r="J60" s="50">
        <f t="shared" si="0"/>
        <v>0.028364631474945237</v>
      </c>
    </row>
    <row r="61" spans="1:10" ht="15">
      <c r="A61" s="63"/>
      <c r="B61" s="63"/>
      <c r="C61" s="63"/>
      <c r="D61" s="64" t="s">
        <v>57</v>
      </c>
      <c r="E61" s="64"/>
      <c r="F61" s="64"/>
      <c r="G61" s="64"/>
      <c r="H61" s="60">
        <v>89.8</v>
      </c>
      <c r="I61" s="60"/>
      <c r="J61" s="50">
        <f t="shared" si="0"/>
        <v>0.0014592799152382623</v>
      </c>
    </row>
    <row r="62" spans="1:11" ht="24.75" customHeight="1">
      <c r="A62" s="63"/>
      <c r="B62" s="63"/>
      <c r="C62" s="63"/>
      <c r="D62" s="64" t="s">
        <v>58</v>
      </c>
      <c r="E62" s="64"/>
      <c r="F62" s="64"/>
      <c r="G62" s="64"/>
      <c r="H62" s="59">
        <v>32054.09</v>
      </c>
      <c r="I62" s="59"/>
      <c r="J62" s="50">
        <f t="shared" si="0"/>
        <v>0.5208896407376351</v>
      </c>
      <c r="K62" s="52"/>
    </row>
    <row r="63" spans="1:10" ht="15">
      <c r="A63" s="61" t="s">
        <v>59</v>
      </c>
      <c r="B63" s="61"/>
      <c r="C63" s="61"/>
      <c r="D63" s="61"/>
      <c r="E63" s="61"/>
      <c r="F63" s="61"/>
      <c r="G63" s="5"/>
      <c r="H63" s="59">
        <v>24863.66</v>
      </c>
      <c r="I63" s="59"/>
      <c r="J63" s="50">
        <f t="shared" si="0"/>
        <v>0.4040427578765365</v>
      </c>
    </row>
    <row r="64" spans="1:10" ht="15" customHeight="1">
      <c r="A64" s="61" t="s">
        <v>63</v>
      </c>
      <c r="B64" s="66"/>
      <c r="C64" s="66"/>
      <c r="D64" s="66"/>
      <c r="E64" s="66"/>
      <c r="F64" s="66"/>
      <c r="G64" s="5"/>
      <c r="H64" s="67">
        <v>2325.08</v>
      </c>
      <c r="I64" s="68"/>
      <c r="J64" s="50">
        <f t="shared" si="0"/>
        <v>0.03778332455815344</v>
      </c>
    </row>
    <row r="65" spans="1:10" ht="15">
      <c r="A65" s="63"/>
      <c r="B65" s="63"/>
      <c r="C65" s="63"/>
      <c r="D65" s="64" t="s">
        <v>64</v>
      </c>
      <c r="E65" s="64"/>
      <c r="F65" s="64"/>
      <c r="G65" s="64"/>
      <c r="H65" s="59">
        <v>173.34</v>
      </c>
      <c r="I65" s="59"/>
      <c r="J65" s="50">
        <f t="shared" si="0"/>
        <v>0.002816832745071274</v>
      </c>
    </row>
    <row r="66" spans="1:10" ht="15">
      <c r="A66" s="63"/>
      <c r="B66" s="63"/>
      <c r="C66" s="63"/>
      <c r="D66" s="64" t="s">
        <v>65</v>
      </c>
      <c r="E66" s="64"/>
      <c r="F66" s="64"/>
      <c r="G66" s="64"/>
      <c r="H66" s="59">
        <v>173.34</v>
      </c>
      <c r="I66" s="59"/>
      <c r="J66" s="50">
        <f t="shared" si="0"/>
        <v>0.002816832745071274</v>
      </c>
    </row>
    <row r="67" spans="1:11" ht="15">
      <c r="A67" s="63"/>
      <c r="B67" s="63"/>
      <c r="C67" s="63"/>
      <c r="D67" s="64" t="s">
        <v>60</v>
      </c>
      <c r="E67" s="64"/>
      <c r="F67" s="64"/>
      <c r="G67" s="64"/>
      <c r="H67" s="59">
        <v>1978.4</v>
      </c>
      <c r="I67" s="59"/>
      <c r="J67" s="50">
        <f t="shared" si="0"/>
        <v>0.03214965906801089</v>
      </c>
      <c r="K67" s="52"/>
    </row>
    <row r="68" spans="1:11" ht="15" customHeight="1">
      <c r="A68" s="61" t="s">
        <v>66</v>
      </c>
      <c r="B68" s="66"/>
      <c r="C68" s="66"/>
      <c r="D68" s="66"/>
      <c r="E68" s="66"/>
      <c r="F68" s="66"/>
      <c r="G68" s="5"/>
      <c r="H68" s="59">
        <v>22538.58</v>
      </c>
      <c r="I68" s="59"/>
      <c r="J68" s="50">
        <f t="shared" si="0"/>
        <v>0.366259433318383</v>
      </c>
      <c r="K68" s="52"/>
    </row>
    <row r="69" spans="1:10" ht="30.75" customHeight="1">
      <c r="A69" s="61" t="s">
        <v>68</v>
      </c>
      <c r="B69" s="61"/>
      <c r="C69" s="61"/>
      <c r="D69" s="61"/>
      <c r="E69" s="61"/>
      <c r="F69" s="61"/>
      <c r="G69" s="5"/>
      <c r="H69" s="59">
        <v>69863.91</v>
      </c>
      <c r="I69" s="59"/>
      <c r="J69" s="50">
        <f t="shared" si="0"/>
        <v>1.1353118113921334</v>
      </c>
    </row>
    <row r="70" spans="1:10" ht="15">
      <c r="A70" s="63"/>
      <c r="B70" s="63"/>
      <c r="C70" s="63"/>
      <c r="D70" s="64" t="s">
        <v>70</v>
      </c>
      <c r="E70" s="64"/>
      <c r="F70" s="64"/>
      <c r="G70" s="64"/>
      <c r="H70" s="59">
        <v>8493.51</v>
      </c>
      <c r="I70" s="59"/>
      <c r="J70" s="50">
        <f t="shared" si="0"/>
        <v>0.13802236695852263</v>
      </c>
    </row>
    <row r="71" spans="1:11" ht="15" customHeight="1">
      <c r="A71" s="69" t="s">
        <v>71</v>
      </c>
      <c r="B71" s="70"/>
      <c r="C71" s="70"/>
      <c r="D71" s="70"/>
      <c r="E71" s="70"/>
      <c r="F71" s="70"/>
      <c r="G71" s="71"/>
      <c r="H71" s="59">
        <v>61370.4</v>
      </c>
      <c r="I71" s="59"/>
      <c r="J71" s="50">
        <f t="shared" si="0"/>
        <v>0.9972894444336108</v>
      </c>
      <c r="K71" s="52"/>
    </row>
    <row r="72" spans="1:10" ht="26.25" customHeight="1">
      <c r="A72" s="61" t="s">
        <v>73</v>
      </c>
      <c r="B72" s="61"/>
      <c r="C72" s="61"/>
      <c r="D72" s="61"/>
      <c r="E72" s="61"/>
      <c r="F72" s="61"/>
      <c r="G72" s="5"/>
      <c r="H72" s="59">
        <v>6411.03</v>
      </c>
      <c r="I72" s="59"/>
      <c r="J72" s="50">
        <f t="shared" si="0"/>
        <v>0.10418137321815095</v>
      </c>
    </row>
    <row r="73" spans="1:10" ht="15">
      <c r="A73" s="63"/>
      <c r="B73" s="63"/>
      <c r="C73" s="63"/>
      <c r="D73" s="64" t="s">
        <v>74</v>
      </c>
      <c r="E73" s="64"/>
      <c r="F73" s="64"/>
      <c r="G73" s="64"/>
      <c r="H73" s="59">
        <v>1112.85</v>
      </c>
      <c r="I73" s="59"/>
      <c r="J73" s="50">
        <f t="shared" si="0"/>
        <v>0.018084183225756126</v>
      </c>
    </row>
    <row r="74" spans="1:10" ht="24.75" customHeight="1">
      <c r="A74" s="63"/>
      <c r="B74" s="63"/>
      <c r="C74" s="63"/>
      <c r="D74" s="64" t="s">
        <v>75</v>
      </c>
      <c r="E74" s="64"/>
      <c r="F74" s="64"/>
      <c r="G74" s="64"/>
      <c r="H74" s="60">
        <v>792.9</v>
      </c>
      <c r="I74" s="60"/>
      <c r="J74" s="50">
        <f t="shared" si="0"/>
        <v>0.012884889140227375</v>
      </c>
    </row>
    <row r="75" spans="1:10" ht="15" customHeight="1">
      <c r="A75" s="69" t="s">
        <v>76</v>
      </c>
      <c r="B75" s="70"/>
      <c r="C75" s="70"/>
      <c r="D75" s="70"/>
      <c r="E75" s="70"/>
      <c r="F75" s="70"/>
      <c r="G75" s="71"/>
      <c r="H75" s="59">
        <v>4505.28</v>
      </c>
      <c r="I75" s="59"/>
      <c r="J75" s="50">
        <f t="shared" si="0"/>
        <v>0.07321230085216747</v>
      </c>
    </row>
    <row r="76" spans="1:10" ht="29.25" customHeight="1">
      <c r="A76" s="61" t="s">
        <v>78</v>
      </c>
      <c r="B76" s="61"/>
      <c r="C76" s="61"/>
      <c r="D76" s="61"/>
      <c r="E76" s="61"/>
      <c r="F76" s="61"/>
      <c r="G76" s="5"/>
      <c r="H76" s="60">
        <v>18256.1</v>
      </c>
      <c r="I76" s="60"/>
      <c r="J76" s="50">
        <f t="shared" si="0"/>
        <v>0.29666770668798703</v>
      </c>
    </row>
    <row r="77" spans="1:10" ht="24.75" customHeight="1">
      <c r="A77" s="65" t="s">
        <v>79</v>
      </c>
      <c r="B77" s="65"/>
      <c r="C77" s="65"/>
      <c r="D77" s="65"/>
      <c r="E77" s="65"/>
      <c r="F77" s="65"/>
      <c r="G77" s="5"/>
      <c r="H77" s="59">
        <v>5947.06</v>
      </c>
      <c r="I77" s="59"/>
      <c r="J77" s="50">
        <f t="shared" si="0"/>
        <v>0.09664170615497618</v>
      </c>
    </row>
    <row r="78" spans="1:10" ht="15">
      <c r="A78" s="65" t="s">
        <v>80</v>
      </c>
      <c r="B78" s="65"/>
      <c r="C78" s="65"/>
      <c r="D78" s="65"/>
      <c r="E78" s="65"/>
      <c r="F78" s="65"/>
      <c r="G78" s="5"/>
      <c r="H78" s="59">
        <v>12309.04</v>
      </c>
      <c r="I78" s="59"/>
      <c r="J78" s="50">
        <f t="shared" si="0"/>
        <v>0.20002600053301092</v>
      </c>
    </row>
    <row r="79" spans="1:10" ht="24.75" customHeight="1">
      <c r="A79" s="61" t="s">
        <v>82</v>
      </c>
      <c r="B79" s="61"/>
      <c r="C79" s="61"/>
      <c r="D79" s="61"/>
      <c r="E79" s="61"/>
      <c r="F79" s="61"/>
      <c r="G79" s="5"/>
      <c r="H79" s="59">
        <v>12309.04</v>
      </c>
      <c r="I79" s="59"/>
      <c r="J79" s="50">
        <f t="shared" si="0"/>
        <v>0.20002600053301092</v>
      </c>
    </row>
    <row r="80" spans="1:10" ht="24.75" customHeight="1">
      <c r="A80" s="61" t="s">
        <v>84</v>
      </c>
      <c r="B80" s="61"/>
      <c r="C80" s="61"/>
      <c r="D80" s="61"/>
      <c r="E80" s="61"/>
      <c r="F80" s="61"/>
      <c r="G80" s="5"/>
      <c r="H80" s="59">
        <v>7966.35</v>
      </c>
      <c r="I80" s="59"/>
      <c r="J80" s="50">
        <f aca="true" t="shared" si="1" ref="J80:J94">H80/12/5128.1</f>
        <v>0.12945584134474758</v>
      </c>
    </row>
    <row r="81" spans="1:10" ht="24.75" customHeight="1">
      <c r="A81" s="63"/>
      <c r="B81" s="63"/>
      <c r="C81" s="63"/>
      <c r="D81" s="64" t="s">
        <v>179</v>
      </c>
      <c r="E81" s="64"/>
      <c r="F81" s="64"/>
      <c r="G81" s="64"/>
      <c r="H81" s="59">
        <v>3394.09</v>
      </c>
      <c r="I81" s="59"/>
      <c r="J81" s="50">
        <f t="shared" si="1"/>
        <v>0.05515509317941018</v>
      </c>
    </row>
    <row r="82" spans="1:10" ht="24.75" customHeight="1">
      <c r="A82" s="63"/>
      <c r="B82" s="63"/>
      <c r="C82" s="63"/>
      <c r="D82" s="64" t="s">
        <v>87</v>
      </c>
      <c r="E82" s="64"/>
      <c r="F82" s="64"/>
      <c r="G82" s="64"/>
      <c r="H82" s="59">
        <v>4572.26</v>
      </c>
      <c r="I82" s="59"/>
      <c r="J82" s="50">
        <f t="shared" si="1"/>
        <v>0.0743007481653374</v>
      </c>
    </row>
    <row r="83" spans="1:10" ht="24.75" customHeight="1">
      <c r="A83" s="61" t="s">
        <v>88</v>
      </c>
      <c r="B83" s="61"/>
      <c r="C83" s="61"/>
      <c r="D83" s="61"/>
      <c r="E83" s="61"/>
      <c r="F83" s="61"/>
      <c r="G83" s="5"/>
      <c r="H83" s="60">
        <v>3901.6</v>
      </c>
      <c r="I83" s="60"/>
      <c r="J83" s="50">
        <f t="shared" si="1"/>
        <v>0.06340229974714481</v>
      </c>
    </row>
    <row r="84" spans="1:10" ht="15">
      <c r="A84" s="61" t="s">
        <v>90</v>
      </c>
      <c r="B84" s="61"/>
      <c r="C84" s="61"/>
      <c r="D84" s="61"/>
      <c r="E84" s="61"/>
      <c r="F84" s="61"/>
      <c r="G84" s="5"/>
      <c r="H84" s="59">
        <v>18847.42</v>
      </c>
      <c r="I84" s="59"/>
      <c r="J84" s="50">
        <f t="shared" si="1"/>
        <v>0.3062768536755003</v>
      </c>
    </row>
    <row r="85" spans="1:10" ht="24.75" customHeight="1">
      <c r="A85" s="63"/>
      <c r="B85" s="63"/>
      <c r="C85" s="63"/>
      <c r="D85" s="64" t="s">
        <v>91</v>
      </c>
      <c r="E85" s="64"/>
      <c r="F85" s="64"/>
      <c r="G85" s="64"/>
      <c r="H85" s="59">
        <v>173.34</v>
      </c>
      <c r="I85" s="59"/>
      <c r="J85" s="50">
        <f t="shared" si="1"/>
        <v>0.002816832745071274</v>
      </c>
    </row>
    <row r="86" spans="1:10" ht="15">
      <c r="A86" s="63"/>
      <c r="B86" s="63"/>
      <c r="C86" s="63"/>
      <c r="D86" s="64" t="s">
        <v>92</v>
      </c>
      <c r="E86" s="64"/>
      <c r="F86" s="64"/>
      <c r="G86" s="64"/>
      <c r="H86" s="62">
        <v>3380</v>
      </c>
      <c r="I86" s="62"/>
      <c r="J86" s="50">
        <f t="shared" si="1"/>
        <v>0.054926125985582705</v>
      </c>
    </row>
    <row r="87" spans="1:10" ht="15">
      <c r="A87" s="69" t="s">
        <v>93</v>
      </c>
      <c r="B87" s="70"/>
      <c r="C87" s="70"/>
      <c r="D87" s="70"/>
      <c r="E87" s="70"/>
      <c r="F87" s="70"/>
      <c r="G87" s="71"/>
      <c r="H87" s="59">
        <v>15294.08</v>
      </c>
      <c r="I87" s="59"/>
      <c r="J87" s="50">
        <f t="shared" si="1"/>
        <v>0.24853389494484635</v>
      </c>
    </row>
    <row r="88" spans="1:10" ht="15">
      <c r="A88" s="61" t="s">
        <v>94</v>
      </c>
      <c r="B88" s="61"/>
      <c r="C88" s="61"/>
      <c r="D88" s="61"/>
      <c r="E88" s="61"/>
      <c r="F88" s="61"/>
      <c r="G88" s="5"/>
      <c r="H88" s="59">
        <v>81761.25</v>
      </c>
      <c r="I88" s="59"/>
      <c r="J88" s="50">
        <f t="shared" si="1"/>
        <v>1.3286475497747703</v>
      </c>
    </row>
    <row r="89" spans="1:10" ht="15">
      <c r="A89" s="65" t="s">
        <v>95</v>
      </c>
      <c r="B89" s="65"/>
      <c r="C89" s="65"/>
      <c r="D89" s="65"/>
      <c r="E89" s="65"/>
      <c r="F89" s="65"/>
      <c r="G89" s="5"/>
      <c r="H89" s="59">
        <v>36223.65</v>
      </c>
      <c r="I89" s="59"/>
      <c r="J89" s="50">
        <f t="shared" si="1"/>
        <v>0.5886463797507849</v>
      </c>
    </row>
    <row r="90" spans="1:10" ht="15">
      <c r="A90" s="65" t="s">
        <v>96</v>
      </c>
      <c r="B90" s="65"/>
      <c r="C90" s="65"/>
      <c r="D90" s="65"/>
      <c r="E90" s="65"/>
      <c r="F90" s="65"/>
      <c r="G90" s="5"/>
      <c r="H90" s="60">
        <v>45537.6</v>
      </c>
      <c r="I90" s="60"/>
      <c r="J90" s="50">
        <f t="shared" si="1"/>
        <v>0.7400011700239854</v>
      </c>
    </row>
    <row r="91" spans="1:10" ht="45" customHeight="1">
      <c r="A91" s="61" t="s">
        <v>97</v>
      </c>
      <c r="B91" s="61"/>
      <c r="C91" s="61"/>
      <c r="D91" s="61"/>
      <c r="E91" s="61"/>
      <c r="F91" s="61"/>
      <c r="G91" s="5"/>
      <c r="H91" s="59">
        <v>196425.47</v>
      </c>
      <c r="I91" s="59"/>
      <c r="J91" s="50">
        <f t="shared" si="1"/>
        <v>3.191979323076123</v>
      </c>
    </row>
    <row r="92" spans="1:10" ht="15">
      <c r="A92" s="65" t="s">
        <v>98</v>
      </c>
      <c r="B92" s="65"/>
      <c r="C92" s="65"/>
      <c r="D92" s="65"/>
      <c r="E92" s="65"/>
      <c r="F92" s="65"/>
      <c r="G92" s="5"/>
      <c r="H92" s="59">
        <v>98825.07</v>
      </c>
      <c r="I92" s="59"/>
      <c r="J92" s="50">
        <f t="shared" si="1"/>
        <v>1.6059403092763402</v>
      </c>
    </row>
    <row r="93" spans="1:10" ht="15">
      <c r="A93" s="65" t="s">
        <v>99</v>
      </c>
      <c r="B93" s="65"/>
      <c r="C93" s="65"/>
      <c r="D93" s="65"/>
      <c r="E93" s="65"/>
      <c r="F93" s="65"/>
      <c r="G93" s="5"/>
      <c r="H93" s="59">
        <v>16573.66</v>
      </c>
      <c r="I93" s="59"/>
      <c r="J93" s="50">
        <f t="shared" si="1"/>
        <v>0.26932749621367236</v>
      </c>
    </row>
    <row r="94" spans="1:10" ht="15">
      <c r="A94" s="65" t="s">
        <v>100</v>
      </c>
      <c r="B94" s="65"/>
      <c r="C94" s="65"/>
      <c r="D94" s="65"/>
      <c r="E94" s="65"/>
      <c r="F94" s="65"/>
      <c r="G94" s="5"/>
      <c r="H94" s="59">
        <v>81026.74</v>
      </c>
      <c r="I94" s="59"/>
      <c r="J94" s="50">
        <f t="shared" si="1"/>
        <v>1.3167115175861104</v>
      </c>
    </row>
    <row r="95" spans="1:10" ht="15">
      <c r="A95" s="72" t="s">
        <v>101</v>
      </c>
      <c r="B95" s="72"/>
      <c r="C95" s="72"/>
      <c r="D95" s="73">
        <v>836749.38</v>
      </c>
      <c r="E95" s="73"/>
      <c r="F95" s="73"/>
      <c r="G95" s="73"/>
      <c r="H95" s="73"/>
      <c r="I95" s="73"/>
      <c r="J95" s="51"/>
    </row>
    <row r="96" spans="1:11" ht="15">
      <c r="A96" s="2"/>
      <c r="B96" s="2"/>
      <c r="C96" s="2"/>
      <c r="D96" s="56"/>
      <c r="E96" s="56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55" t="s">
        <v>102</v>
      </c>
      <c r="B98" s="55"/>
      <c r="C98" s="2"/>
      <c r="D98" s="2"/>
      <c r="E98" s="2"/>
      <c r="F98" s="2"/>
      <c r="G98" s="2"/>
      <c r="H98" s="2"/>
      <c r="I98" s="2"/>
      <c r="J98" s="2" t="s">
        <v>103</v>
      </c>
      <c r="K98" s="2"/>
    </row>
    <row r="99" spans="1:11" ht="15">
      <c r="A99" s="2" t="s">
        <v>0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/>
  <mergeCells count="210">
    <mergeCell ref="D96:E96"/>
    <mergeCell ref="A98:B98"/>
    <mergeCell ref="A94:F94"/>
    <mergeCell ref="H94:I94"/>
    <mergeCell ref="A71:G71"/>
    <mergeCell ref="A75:G75"/>
    <mergeCell ref="A87:G87"/>
    <mergeCell ref="A92:F92"/>
    <mergeCell ref="H92:I92"/>
    <mergeCell ref="A93:F93"/>
    <mergeCell ref="H93:I93"/>
    <mergeCell ref="A90:F90"/>
    <mergeCell ref="H90:I90"/>
    <mergeCell ref="A91:F91"/>
    <mergeCell ref="H91:I91"/>
    <mergeCell ref="A95:C95"/>
    <mergeCell ref="D95:I95"/>
    <mergeCell ref="A88:F88"/>
    <mergeCell ref="H88:I88"/>
    <mergeCell ref="A89:F89"/>
    <mergeCell ref="H89:I89"/>
    <mergeCell ref="A86:C86"/>
    <mergeCell ref="D86:G86"/>
    <mergeCell ref="H86:I86"/>
    <mergeCell ref="H87:I87"/>
    <mergeCell ref="A82:C82"/>
    <mergeCell ref="D82:G82"/>
    <mergeCell ref="H82:I82"/>
    <mergeCell ref="A80:F80"/>
    <mergeCell ref="H80:I80"/>
    <mergeCell ref="A84:F84"/>
    <mergeCell ref="H84:I84"/>
    <mergeCell ref="A85:C85"/>
    <mergeCell ref="D85:G85"/>
    <mergeCell ref="H85:I85"/>
    <mergeCell ref="A83:F83"/>
    <mergeCell ref="H83:I83"/>
    <mergeCell ref="A79:F79"/>
    <mergeCell ref="H79:I79"/>
    <mergeCell ref="A77:F77"/>
    <mergeCell ref="H77:I77"/>
    <mergeCell ref="A78:F78"/>
    <mergeCell ref="H78:I78"/>
    <mergeCell ref="A81:C81"/>
    <mergeCell ref="D81:G81"/>
    <mergeCell ref="H81:I81"/>
    <mergeCell ref="H75:I75"/>
    <mergeCell ref="A76:F76"/>
    <mergeCell ref="H76:I76"/>
    <mergeCell ref="A73:C73"/>
    <mergeCell ref="D73:G73"/>
    <mergeCell ref="H73:I73"/>
    <mergeCell ref="A74:C74"/>
    <mergeCell ref="D74:G74"/>
    <mergeCell ref="H74:I74"/>
    <mergeCell ref="A72:F72"/>
    <mergeCell ref="H72:I72"/>
    <mergeCell ref="A70:C70"/>
    <mergeCell ref="D70:G70"/>
    <mergeCell ref="H70:I70"/>
    <mergeCell ref="H71:I71"/>
    <mergeCell ref="A69:F69"/>
    <mergeCell ref="H69:I69"/>
    <mergeCell ref="A67:C67"/>
    <mergeCell ref="D67:G67"/>
    <mergeCell ref="H67:I67"/>
    <mergeCell ref="A68:F68"/>
    <mergeCell ref="H68:I68"/>
    <mergeCell ref="A64:F64"/>
    <mergeCell ref="H64:I64"/>
    <mergeCell ref="A65:C65"/>
    <mergeCell ref="D65:G65"/>
    <mergeCell ref="H65:I65"/>
    <mergeCell ref="A66:C66"/>
    <mergeCell ref="D66:G66"/>
    <mergeCell ref="H66:I66"/>
    <mergeCell ref="A63:F63"/>
    <mergeCell ref="H63:I63"/>
    <mergeCell ref="A61:C61"/>
    <mergeCell ref="D61:G61"/>
    <mergeCell ref="H61:I61"/>
    <mergeCell ref="A62:C62"/>
    <mergeCell ref="D62:G62"/>
    <mergeCell ref="H62:I62"/>
    <mergeCell ref="A59:C59"/>
    <mergeCell ref="D59:G59"/>
    <mergeCell ref="H59:I59"/>
    <mergeCell ref="A60:C60"/>
    <mergeCell ref="D60:G60"/>
    <mergeCell ref="H60:I60"/>
    <mergeCell ref="A57:F57"/>
    <mergeCell ref="H57:I57"/>
    <mergeCell ref="A58:C58"/>
    <mergeCell ref="D58:G58"/>
    <mergeCell ref="H58:I58"/>
    <mergeCell ref="A54:F54"/>
    <mergeCell ref="H54:I54"/>
    <mergeCell ref="A55:C55"/>
    <mergeCell ref="D55:G55"/>
    <mergeCell ref="H55:I55"/>
    <mergeCell ref="A52:F52"/>
    <mergeCell ref="H52:I52"/>
    <mergeCell ref="A53:F53"/>
    <mergeCell ref="H53:I53"/>
    <mergeCell ref="A56:C56"/>
    <mergeCell ref="D56:G56"/>
    <mergeCell ref="H56:I56"/>
    <mergeCell ref="A51:F51"/>
    <mergeCell ref="H51:I51"/>
    <mergeCell ref="A49:C49"/>
    <mergeCell ref="D49:G49"/>
    <mergeCell ref="H49:I49"/>
    <mergeCell ref="A50:F50"/>
    <mergeCell ref="H50:I50"/>
    <mergeCell ref="A47:F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C42"/>
    <mergeCell ref="D42:G42"/>
    <mergeCell ref="H42:I42"/>
    <mergeCell ref="A39:F39"/>
    <mergeCell ref="H39:I39"/>
    <mergeCell ref="A40:C40"/>
    <mergeCell ref="D40:G40"/>
    <mergeCell ref="H40:I40"/>
    <mergeCell ref="A36:F36"/>
    <mergeCell ref="H36:I36"/>
    <mergeCell ref="A37:C37"/>
    <mergeCell ref="D37:G37"/>
    <mergeCell ref="H37:I37"/>
    <mergeCell ref="A38:C38"/>
    <mergeCell ref="D38:G38"/>
    <mergeCell ref="H38:I38"/>
    <mergeCell ref="J27:K27"/>
    <mergeCell ref="A28:E28"/>
    <mergeCell ref="F28:G28"/>
    <mergeCell ref="H28:I28"/>
    <mergeCell ref="J28:K28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D14:E14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70">
      <selection activeCell="D82" sqref="D82:G82"/>
    </sheetView>
  </sheetViews>
  <sheetFormatPr defaultColWidth="9.140625" defaultRowHeight="15"/>
  <sheetData>
    <row r="1" spans="1:11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5">
      <c r="A5" s="46" t="s">
        <v>3</v>
      </c>
      <c r="B5" s="46"/>
      <c r="C5" s="46"/>
      <c r="D5" s="46"/>
      <c r="E5" s="46"/>
      <c r="F5" s="44"/>
      <c r="G5" s="44"/>
      <c r="H5" s="44"/>
      <c r="I5" s="44"/>
      <c r="J5" s="44"/>
      <c r="K5" s="44"/>
    </row>
    <row r="6" spans="1:11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45" t="s">
        <v>171</v>
      </c>
      <c r="B7" s="45"/>
      <c r="C7" s="45"/>
      <c r="D7" s="45"/>
      <c r="E7" s="45"/>
      <c r="F7" s="45" t="s">
        <v>172</v>
      </c>
      <c r="G7" s="45"/>
      <c r="H7" s="45"/>
      <c r="I7" s="157" t="s">
        <v>151</v>
      </c>
      <c r="J7" s="157"/>
      <c r="K7" s="157"/>
    </row>
    <row r="8" spans="1:11" ht="15">
      <c r="A8" s="47" t="s">
        <v>7</v>
      </c>
      <c r="B8" s="45"/>
      <c r="C8" s="45"/>
      <c r="D8" s="45"/>
      <c r="E8" s="45" t="s">
        <v>8</v>
      </c>
      <c r="F8" s="45"/>
      <c r="G8" s="45"/>
      <c r="H8" s="158">
        <v>103184.91</v>
      </c>
      <c r="I8" s="158"/>
      <c r="J8" s="45" t="s">
        <v>9</v>
      </c>
      <c r="K8" s="45"/>
    </row>
    <row r="9" spans="1:11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5">
      <c r="A10" s="153" t="s">
        <v>10</v>
      </c>
      <c r="B10" s="153"/>
      <c r="C10" s="153"/>
      <c r="D10" s="153"/>
      <c r="E10" s="153"/>
      <c r="F10" s="159" t="s">
        <v>11</v>
      </c>
      <c r="G10" s="159"/>
      <c r="H10" s="159" t="s">
        <v>12</v>
      </c>
      <c r="I10" s="159"/>
      <c r="J10" s="159" t="s">
        <v>13</v>
      </c>
      <c r="K10" s="159"/>
    </row>
    <row r="11" spans="1:11" ht="15">
      <c r="A11" s="153" t="s">
        <v>14</v>
      </c>
      <c r="B11" s="153"/>
      <c r="C11" s="153"/>
      <c r="D11" s="153"/>
      <c r="E11" s="153"/>
      <c r="F11" s="154">
        <v>75644.52</v>
      </c>
      <c r="G11" s="154"/>
      <c r="H11" s="155">
        <v>63037.1</v>
      </c>
      <c r="I11" s="155"/>
      <c r="J11" s="154">
        <v>12607.42</v>
      </c>
      <c r="K11" s="154"/>
    </row>
    <row r="12" spans="1:11" ht="15">
      <c r="A12" s="153" t="s">
        <v>15</v>
      </c>
      <c r="B12" s="153"/>
      <c r="C12" s="153"/>
      <c r="D12" s="153"/>
      <c r="E12" s="153"/>
      <c r="F12" s="154">
        <v>75644.52</v>
      </c>
      <c r="G12" s="154"/>
      <c r="H12" s="155">
        <v>63037.1</v>
      </c>
      <c r="I12" s="155"/>
      <c r="J12" s="154">
        <v>12607.42</v>
      </c>
      <c r="K12" s="154"/>
    </row>
    <row r="13" spans="1:11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>
      <c r="A14" s="45" t="s">
        <v>16</v>
      </c>
      <c r="B14" s="45"/>
      <c r="C14" s="45"/>
      <c r="D14" s="158">
        <v>166222.01</v>
      </c>
      <c r="E14" s="158"/>
      <c r="F14" s="45" t="s">
        <v>9</v>
      </c>
      <c r="G14" s="45"/>
      <c r="H14" s="45"/>
      <c r="I14" s="45"/>
      <c r="J14" s="45"/>
      <c r="K14" s="45"/>
    </row>
    <row r="15" spans="1:11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47" t="s">
        <v>17</v>
      </c>
      <c r="B16" s="45"/>
      <c r="C16" s="45"/>
      <c r="D16" s="45"/>
      <c r="E16" s="45" t="s">
        <v>8</v>
      </c>
      <c r="F16" s="45"/>
      <c r="G16" s="45"/>
      <c r="H16" s="158">
        <v>110285.23</v>
      </c>
      <c r="I16" s="158"/>
      <c r="J16" s="45" t="s">
        <v>9</v>
      </c>
      <c r="K16" s="45"/>
    </row>
    <row r="17" spans="1:11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5">
      <c r="A18" s="153" t="s">
        <v>10</v>
      </c>
      <c r="B18" s="153"/>
      <c r="C18" s="153"/>
      <c r="D18" s="153"/>
      <c r="E18" s="153"/>
      <c r="F18" s="159" t="s">
        <v>11</v>
      </c>
      <c r="G18" s="159"/>
      <c r="H18" s="159" t="s">
        <v>12</v>
      </c>
      <c r="I18" s="159"/>
      <c r="J18" s="159" t="s">
        <v>13</v>
      </c>
      <c r="K18" s="159"/>
    </row>
    <row r="19" spans="1:11" ht="15">
      <c r="A19" s="153" t="s">
        <v>18</v>
      </c>
      <c r="B19" s="153"/>
      <c r="C19" s="153"/>
      <c r="D19" s="153"/>
      <c r="E19" s="153"/>
      <c r="F19" s="154">
        <v>90145.56</v>
      </c>
      <c r="G19" s="154"/>
      <c r="H19" s="154">
        <v>85865.82</v>
      </c>
      <c r="I19" s="154"/>
      <c r="J19" s="154">
        <v>4279.74</v>
      </c>
      <c r="K19" s="154"/>
    </row>
    <row r="20" spans="1:11" ht="15">
      <c r="A20" s="153" t="s">
        <v>15</v>
      </c>
      <c r="B20" s="153"/>
      <c r="C20" s="153"/>
      <c r="D20" s="153"/>
      <c r="E20" s="153"/>
      <c r="F20" s="154">
        <v>90145.56</v>
      </c>
      <c r="G20" s="154"/>
      <c r="H20" s="154">
        <v>85865.82</v>
      </c>
      <c r="I20" s="154"/>
      <c r="J20" s="154">
        <v>4279.74</v>
      </c>
      <c r="K20" s="154"/>
    </row>
    <row r="21" spans="1:11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5">
      <c r="A22" s="45" t="s">
        <v>16</v>
      </c>
      <c r="B22" s="45"/>
      <c r="C22" s="45"/>
      <c r="D22" s="158">
        <v>196151.05</v>
      </c>
      <c r="E22" s="158"/>
      <c r="F22" s="45" t="s">
        <v>9</v>
      </c>
      <c r="G22" s="45"/>
      <c r="H22" s="45"/>
      <c r="I22" s="45"/>
      <c r="J22" s="45"/>
      <c r="K22" s="45"/>
    </row>
    <row r="23" spans="1:1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5">
      <c r="A24" s="47" t="s">
        <v>19</v>
      </c>
      <c r="B24" s="45"/>
      <c r="C24" s="45"/>
      <c r="D24" s="45"/>
      <c r="E24" s="45"/>
      <c r="F24" s="45"/>
      <c r="G24" s="45"/>
      <c r="H24" s="158"/>
      <c r="I24" s="158"/>
      <c r="J24" s="45"/>
      <c r="K24" s="45"/>
    </row>
    <row r="25" spans="1:11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5">
      <c r="A26" s="153" t="s">
        <v>10</v>
      </c>
      <c r="B26" s="153"/>
      <c r="C26" s="153"/>
      <c r="D26" s="153"/>
      <c r="E26" s="153"/>
      <c r="F26" s="159" t="s">
        <v>11</v>
      </c>
      <c r="G26" s="159"/>
      <c r="H26" s="159" t="s">
        <v>12</v>
      </c>
      <c r="I26" s="159"/>
      <c r="J26" s="159" t="s">
        <v>13</v>
      </c>
      <c r="K26" s="159"/>
    </row>
    <row r="27" spans="1:11" ht="15">
      <c r="A27" s="153" t="s">
        <v>18</v>
      </c>
      <c r="B27" s="153"/>
      <c r="C27" s="153"/>
      <c r="D27" s="153"/>
      <c r="E27" s="153"/>
      <c r="F27" s="154">
        <v>480891.64</v>
      </c>
      <c r="G27" s="154"/>
      <c r="H27" s="154">
        <v>462353.74</v>
      </c>
      <c r="I27" s="154"/>
      <c r="J27" s="155">
        <v>18537.9</v>
      </c>
      <c r="K27" s="155"/>
    </row>
    <row r="28" spans="1:11" ht="15">
      <c r="A28" s="153" t="s">
        <v>15</v>
      </c>
      <c r="B28" s="153"/>
      <c r="C28" s="153"/>
      <c r="D28" s="153"/>
      <c r="E28" s="153"/>
      <c r="F28" s="154">
        <v>480891.64</v>
      </c>
      <c r="G28" s="154"/>
      <c r="H28" s="154">
        <v>462353.74</v>
      </c>
      <c r="I28" s="154"/>
      <c r="J28" s="155">
        <v>18537.9</v>
      </c>
      <c r="K28" s="155"/>
    </row>
    <row r="29" spans="1:11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0" ht="32.25">
      <c r="A30" s="159" t="s">
        <v>20</v>
      </c>
      <c r="B30" s="159"/>
      <c r="C30" s="159"/>
      <c r="D30" s="159" t="s">
        <v>21</v>
      </c>
      <c r="E30" s="159"/>
      <c r="F30" s="159"/>
      <c r="G30" s="159"/>
      <c r="H30" s="159" t="s">
        <v>24</v>
      </c>
      <c r="I30" s="159"/>
      <c r="J30" s="49" t="s">
        <v>178</v>
      </c>
    </row>
    <row r="31" spans="1:10" ht="15">
      <c r="A31" s="162" t="s">
        <v>25</v>
      </c>
      <c r="B31" s="162"/>
      <c r="C31" s="162"/>
      <c r="D31" s="162"/>
      <c r="E31" s="162"/>
      <c r="F31" s="162"/>
      <c r="G31" s="48"/>
      <c r="H31" s="155">
        <v>183988.3</v>
      </c>
      <c r="I31" s="155"/>
      <c r="J31" s="50">
        <f>H31/12/2840.8</f>
        <v>5.397197385712944</v>
      </c>
    </row>
    <row r="32" spans="1:10" ht="15">
      <c r="A32" s="162" t="s">
        <v>26</v>
      </c>
      <c r="B32" s="162"/>
      <c r="C32" s="162"/>
      <c r="D32" s="162"/>
      <c r="E32" s="162"/>
      <c r="F32" s="162"/>
      <c r="G32" s="48"/>
      <c r="H32" s="154">
        <v>33271.29</v>
      </c>
      <c r="I32" s="154"/>
      <c r="J32" s="50">
        <f aca="true" t="shared" si="0" ref="J32:J89">H32/12/2840.8</f>
        <v>0.9759953182202196</v>
      </c>
    </row>
    <row r="33" spans="1:11" ht="24.75" customHeight="1">
      <c r="A33" s="160"/>
      <c r="B33" s="160"/>
      <c r="C33" s="160"/>
      <c r="D33" s="161" t="s">
        <v>27</v>
      </c>
      <c r="E33" s="161"/>
      <c r="F33" s="161"/>
      <c r="G33" s="161"/>
      <c r="H33" s="154">
        <v>14600.14</v>
      </c>
      <c r="I33" s="154"/>
      <c r="J33" s="50">
        <f t="shared" si="0"/>
        <v>0.4282872195625645</v>
      </c>
      <c r="K33" s="52"/>
    </row>
    <row r="34" spans="1:11" ht="24.75" customHeight="1">
      <c r="A34" s="160"/>
      <c r="B34" s="160"/>
      <c r="C34" s="160"/>
      <c r="D34" s="161" t="s">
        <v>28</v>
      </c>
      <c r="E34" s="161"/>
      <c r="F34" s="161"/>
      <c r="G34" s="161"/>
      <c r="H34" s="155">
        <v>8076.6</v>
      </c>
      <c r="I34" s="155"/>
      <c r="J34" s="50">
        <f t="shared" si="0"/>
        <v>0.23692269783159675</v>
      </c>
      <c r="K34" s="53"/>
    </row>
    <row r="35" spans="1:10" ht="24.75" customHeight="1">
      <c r="A35" s="160"/>
      <c r="B35" s="160"/>
      <c r="C35" s="160"/>
      <c r="D35" s="161" t="s">
        <v>29</v>
      </c>
      <c r="E35" s="161"/>
      <c r="F35" s="161"/>
      <c r="G35" s="161"/>
      <c r="H35" s="154">
        <v>8151.45</v>
      </c>
      <c r="I35" s="154"/>
      <c r="J35" s="50">
        <f t="shared" si="0"/>
        <v>0.2391183821458744</v>
      </c>
    </row>
    <row r="36" spans="1:11" ht="24.75" customHeight="1">
      <c r="A36" s="160"/>
      <c r="B36" s="160"/>
      <c r="C36" s="160"/>
      <c r="D36" s="161" t="s">
        <v>173</v>
      </c>
      <c r="E36" s="161"/>
      <c r="F36" s="161"/>
      <c r="G36" s="161"/>
      <c r="H36" s="154">
        <v>4757.51</v>
      </c>
      <c r="I36" s="154"/>
      <c r="J36" s="50">
        <f t="shared" si="0"/>
        <v>0.13955898573171877</v>
      </c>
      <c r="K36" s="52"/>
    </row>
    <row r="37" spans="1:11" ht="24.75" customHeight="1">
      <c r="A37" s="160"/>
      <c r="B37" s="160"/>
      <c r="C37" s="160"/>
      <c r="D37" s="161" t="s">
        <v>174</v>
      </c>
      <c r="E37" s="161"/>
      <c r="F37" s="161"/>
      <c r="G37" s="161"/>
      <c r="H37" s="154">
        <v>5780.21</v>
      </c>
      <c r="I37" s="154"/>
      <c r="J37" s="50">
        <f t="shared" si="0"/>
        <v>0.16955933774523607</v>
      </c>
      <c r="K37" s="52"/>
    </row>
    <row r="38" spans="1:10" ht="15">
      <c r="A38" s="160"/>
      <c r="B38" s="160"/>
      <c r="C38" s="160"/>
      <c r="D38" s="161" t="s">
        <v>175</v>
      </c>
      <c r="E38" s="161"/>
      <c r="F38" s="161"/>
      <c r="G38" s="161"/>
      <c r="H38" s="154">
        <v>56.82</v>
      </c>
      <c r="I38" s="154"/>
      <c r="J38" s="50">
        <f t="shared" si="0"/>
        <v>0.001666784004505773</v>
      </c>
    </row>
    <row r="39" spans="1:10" ht="15">
      <c r="A39" s="162" t="s">
        <v>30</v>
      </c>
      <c r="B39" s="162"/>
      <c r="C39" s="162"/>
      <c r="D39" s="162"/>
      <c r="E39" s="162"/>
      <c r="F39" s="162"/>
      <c r="G39" s="48"/>
      <c r="H39" s="155">
        <v>9683.6</v>
      </c>
      <c r="I39" s="155"/>
      <c r="J39" s="50">
        <f t="shared" si="0"/>
        <v>0.28406317469257486</v>
      </c>
    </row>
    <row r="40" spans="1:10" ht="24.75" customHeight="1">
      <c r="A40" s="160"/>
      <c r="B40" s="160"/>
      <c r="C40" s="160"/>
      <c r="D40" s="161" t="s">
        <v>31</v>
      </c>
      <c r="E40" s="161"/>
      <c r="F40" s="161"/>
      <c r="G40" s="161"/>
      <c r="H40" s="155">
        <v>1400.3</v>
      </c>
      <c r="I40" s="155"/>
      <c r="J40" s="50">
        <f t="shared" si="0"/>
        <v>0.04107704402515723</v>
      </c>
    </row>
    <row r="41" spans="1:10" ht="15">
      <c r="A41" s="160"/>
      <c r="B41" s="160"/>
      <c r="C41" s="160"/>
      <c r="D41" s="161" t="s">
        <v>32</v>
      </c>
      <c r="E41" s="161"/>
      <c r="F41" s="161"/>
      <c r="G41" s="161"/>
      <c r="H41" s="155">
        <v>8283.3</v>
      </c>
      <c r="I41" s="155"/>
      <c r="J41" s="50">
        <f t="shared" si="0"/>
        <v>0.24298613066741762</v>
      </c>
    </row>
    <row r="42" spans="1:10" ht="15">
      <c r="A42" s="162" t="s">
        <v>33</v>
      </c>
      <c r="B42" s="162"/>
      <c r="C42" s="162"/>
      <c r="D42" s="162"/>
      <c r="E42" s="162"/>
      <c r="F42" s="162"/>
      <c r="G42" s="48"/>
      <c r="H42" s="154">
        <v>30192.24</v>
      </c>
      <c r="I42" s="154"/>
      <c r="J42" s="50">
        <f t="shared" si="0"/>
        <v>0.885673049845114</v>
      </c>
    </row>
    <row r="43" spans="1:10" ht="15">
      <c r="A43" s="160"/>
      <c r="B43" s="160"/>
      <c r="C43" s="160"/>
      <c r="D43" s="161" t="s">
        <v>34</v>
      </c>
      <c r="E43" s="161"/>
      <c r="F43" s="161"/>
      <c r="G43" s="161"/>
      <c r="H43" s="154">
        <v>939.89</v>
      </c>
      <c r="I43" s="154"/>
      <c r="J43" s="50">
        <f t="shared" si="0"/>
        <v>0.027571165399418004</v>
      </c>
    </row>
    <row r="44" spans="1:10" ht="24.75" customHeight="1">
      <c r="A44" s="160"/>
      <c r="B44" s="160"/>
      <c r="C44" s="160"/>
      <c r="D44" s="161" t="s">
        <v>35</v>
      </c>
      <c r="E44" s="161"/>
      <c r="F44" s="161"/>
      <c r="G44" s="161"/>
      <c r="H44" s="154">
        <v>5782.32</v>
      </c>
      <c r="I44" s="154"/>
      <c r="J44" s="50">
        <f t="shared" si="0"/>
        <v>0.16962123345536467</v>
      </c>
    </row>
    <row r="45" spans="1:10" ht="24.75" customHeight="1">
      <c r="A45" s="160"/>
      <c r="B45" s="160"/>
      <c r="C45" s="160"/>
      <c r="D45" s="161" t="s">
        <v>36</v>
      </c>
      <c r="E45" s="161"/>
      <c r="F45" s="161"/>
      <c r="G45" s="161"/>
      <c r="H45" s="154">
        <v>2726.16</v>
      </c>
      <c r="I45" s="154"/>
      <c r="J45" s="50">
        <f t="shared" si="0"/>
        <v>0.07997043086454518</v>
      </c>
    </row>
    <row r="46" spans="1:10" ht="24.75" customHeight="1">
      <c r="A46" s="160"/>
      <c r="B46" s="160"/>
      <c r="C46" s="160"/>
      <c r="D46" s="161" t="s">
        <v>37</v>
      </c>
      <c r="E46" s="161"/>
      <c r="F46" s="161"/>
      <c r="G46" s="161"/>
      <c r="H46" s="155">
        <v>3808.6</v>
      </c>
      <c r="I46" s="155"/>
      <c r="J46" s="50">
        <f t="shared" si="0"/>
        <v>0.11172322350511592</v>
      </c>
    </row>
    <row r="47" spans="1:10" ht="15">
      <c r="A47" s="160"/>
      <c r="B47" s="160"/>
      <c r="C47" s="160"/>
      <c r="D47" s="161" t="s">
        <v>38</v>
      </c>
      <c r="E47" s="161"/>
      <c r="F47" s="161"/>
      <c r="G47" s="161"/>
      <c r="H47" s="154">
        <v>3608.04</v>
      </c>
      <c r="I47" s="154"/>
      <c r="J47" s="50">
        <f t="shared" si="0"/>
        <v>0.10583990425232329</v>
      </c>
    </row>
    <row r="48" spans="1:10" ht="24.75" customHeight="1">
      <c r="A48" s="160"/>
      <c r="B48" s="160"/>
      <c r="C48" s="160"/>
      <c r="D48" s="161" t="s">
        <v>39</v>
      </c>
      <c r="E48" s="161"/>
      <c r="F48" s="161"/>
      <c r="G48" s="161"/>
      <c r="H48" s="154">
        <v>8978.24</v>
      </c>
      <c r="I48" s="154"/>
      <c r="J48" s="50">
        <f t="shared" si="0"/>
        <v>0.2633718201445602</v>
      </c>
    </row>
    <row r="49" spans="1:11" ht="24.75" customHeight="1">
      <c r="A49" s="160"/>
      <c r="B49" s="160"/>
      <c r="C49" s="160"/>
      <c r="D49" s="161" t="s">
        <v>40</v>
      </c>
      <c r="E49" s="161"/>
      <c r="F49" s="161"/>
      <c r="G49" s="161"/>
      <c r="H49" s="154">
        <v>4348.99</v>
      </c>
      <c r="I49" s="154"/>
      <c r="J49" s="50">
        <f t="shared" si="0"/>
        <v>0.1275752722237867</v>
      </c>
      <c r="K49" s="52"/>
    </row>
    <row r="50" spans="1:10" ht="15">
      <c r="A50" s="162" t="s">
        <v>41</v>
      </c>
      <c r="B50" s="162"/>
      <c r="C50" s="162"/>
      <c r="D50" s="162"/>
      <c r="E50" s="162"/>
      <c r="F50" s="162"/>
      <c r="G50" s="48"/>
      <c r="H50" s="154">
        <v>110841.17</v>
      </c>
      <c r="I50" s="154"/>
      <c r="J50" s="50">
        <f t="shared" si="0"/>
        <v>3.2514658429550356</v>
      </c>
    </row>
    <row r="51" spans="1:10" ht="15">
      <c r="A51" s="160"/>
      <c r="B51" s="160"/>
      <c r="C51" s="160"/>
      <c r="D51" s="161" t="s">
        <v>42</v>
      </c>
      <c r="E51" s="161"/>
      <c r="F51" s="161"/>
      <c r="G51" s="161"/>
      <c r="H51" s="154">
        <v>4680.46</v>
      </c>
      <c r="I51" s="154"/>
      <c r="J51" s="50">
        <f t="shared" si="0"/>
        <v>0.1372987656059326</v>
      </c>
    </row>
    <row r="52" spans="1:10" ht="15">
      <c r="A52" s="160"/>
      <c r="B52" s="160"/>
      <c r="C52" s="160"/>
      <c r="D52" s="161" t="s">
        <v>43</v>
      </c>
      <c r="E52" s="161"/>
      <c r="F52" s="161"/>
      <c r="G52" s="161"/>
      <c r="H52" s="154">
        <v>106160.71</v>
      </c>
      <c r="I52" s="154"/>
      <c r="J52" s="50">
        <f t="shared" si="0"/>
        <v>3.1141670773491037</v>
      </c>
    </row>
    <row r="53" spans="1:10" ht="15">
      <c r="A53" s="162" t="s">
        <v>44</v>
      </c>
      <c r="B53" s="162"/>
      <c r="C53" s="162"/>
      <c r="D53" s="162"/>
      <c r="E53" s="162"/>
      <c r="F53" s="162"/>
      <c r="G53" s="48"/>
      <c r="H53" s="154">
        <v>19786.04</v>
      </c>
      <c r="I53" s="154"/>
      <c r="J53" s="50">
        <f t="shared" si="0"/>
        <v>0.5804127945179762</v>
      </c>
    </row>
    <row r="54" spans="1:10" ht="15">
      <c r="A54" s="163" t="s">
        <v>45</v>
      </c>
      <c r="B54" s="163"/>
      <c r="C54" s="163"/>
      <c r="D54" s="163"/>
      <c r="E54" s="163"/>
      <c r="F54" s="163"/>
      <c r="G54" s="48"/>
      <c r="H54" s="154">
        <v>2545.24</v>
      </c>
      <c r="I54" s="154"/>
      <c r="J54" s="50">
        <f t="shared" si="0"/>
        <v>0.07466324040176475</v>
      </c>
    </row>
    <row r="55" spans="1:11" ht="24.75" customHeight="1">
      <c r="A55" s="163" t="s">
        <v>46</v>
      </c>
      <c r="B55" s="163"/>
      <c r="C55" s="163"/>
      <c r="D55" s="163"/>
      <c r="E55" s="163"/>
      <c r="F55" s="163"/>
      <c r="G55" s="48"/>
      <c r="H55" s="154">
        <v>2118.08</v>
      </c>
      <c r="I55" s="154"/>
      <c r="J55" s="50">
        <f t="shared" si="0"/>
        <v>0.0621327325635971</v>
      </c>
      <c r="K55" s="52"/>
    </row>
    <row r="56" spans="1:10" ht="24.75" customHeight="1">
      <c r="A56" s="163" t="s">
        <v>47</v>
      </c>
      <c r="B56" s="163"/>
      <c r="C56" s="163"/>
      <c r="D56" s="163"/>
      <c r="E56" s="163"/>
      <c r="F56" s="163"/>
      <c r="G56" s="48"/>
      <c r="H56" s="154">
        <v>15122.72</v>
      </c>
      <c r="I56" s="154"/>
      <c r="J56" s="50">
        <f t="shared" si="0"/>
        <v>0.4436168215526143</v>
      </c>
    </row>
    <row r="57" spans="1:10" ht="15">
      <c r="A57" s="162" t="s">
        <v>49</v>
      </c>
      <c r="B57" s="162"/>
      <c r="C57" s="162"/>
      <c r="D57" s="162"/>
      <c r="E57" s="162"/>
      <c r="F57" s="162"/>
      <c r="G57" s="48"/>
      <c r="H57" s="154">
        <v>93.34</v>
      </c>
      <c r="I57" s="154"/>
      <c r="J57" s="50">
        <f t="shared" si="0"/>
        <v>0.0027380784755467943</v>
      </c>
    </row>
    <row r="58" spans="1:10" ht="15">
      <c r="A58" s="162" t="s">
        <v>52</v>
      </c>
      <c r="B58" s="162"/>
      <c r="C58" s="162"/>
      <c r="D58" s="162"/>
      <c r="E58" s="162"/>
      <c r="F58" s="162"/>
      <c r="G58" s="48"/>
      <c r="H58" s="154">
        <v>15216.24</v>
      </c>
      <c r="I58" s="154"/>
      <c r="J58" s="50">
        <f t="shared" si="0"/>
        <v>0.44636018023092083</v>
      </c>
    </row>
    <row r="59" spans="1:10" ht="15">
      <c r="A59" s="160"/>
      <c r="B59" s="160"/>
      <c r="C59" s="160"/>
      <c r="D59" s="161" t="s">
        <v>54</v>
      </c>
      <c r="E59" s="161"/>
      <c r="F59" s="161"/>
      <c r="G59" s="161"/>
      <c r="H59" s="154">
        <v>2780.13</v>
      </c>
      <c r="I59" s="154"/>
      <c r="J59" s="50">
        <f t="shared" si="0"/>
        <v>0.08155361165868769</v>
      </c>
    </row>
    <row r="60" spans="1:10" ht="15">
      <c r="A60" s="160"/>
      <c r="B60" s="160"/>
      <c r="C60" s="160"/>
      <c r="D60" s="161" t="s">
        <v>131</v>
      </c>
      <c r="E60" s="161"/>
      <c r="F60" s="161"/>
      <c r="G60" s="161"/>
      <c r="H60" s="154">
        <v>552.21</v>
      </c>
      <c r="I60" s="154"/>
      <c r="J60" s="50">
        <f t="shared" si="0"/>
        <v>0.016198782033230077</v>
      </c>
    </row>
    <row r="61" spans="1:10" ht="24.75" customHeight="1">
      <c r="A61" s="160"/>
      <c r="B61" s="160"/>
      <c r="C61" s="160"/>
      <c r="D61" s="161" t="s">
        <v>58</v>
      </c>
      <c r="E61" s="161"/>
      <c r="F61" s="161"/>
      <c r="G61" s="161"/>
      <c r="H61" s="154">
        <v>11883.9</v>
      </c>
      <c r="I61" s="154"/>
      <c r="J61" s="50">
        <f t="shared" si="0"/>
        <v>0.34860778653900304</v>
      </c>
    </row>
    <row r="62" spans="1:10" ht="20.25" customHeight="1">
      <c r="A62" s="162" t="s">
        <v>59</v>
      </c>
      <c r="B62" s="162"/>
      <c r="C62" s="162"/>
      <c r="D62" s="162"/>
      <c r="E62" s="162"/>
      <c r="F62" s="162"/>
      <c r="G62" s="48"/>
      <c r="H62" s="155">
        <v>12938.8</v>
      </c>
      <c r="I62" s="155"/>
      <c r="J62" s="50">
        <f t="shared" si="0"/>
        <v>0.37955270815732656</v>
      </c>
    </row>
    <row r="63" spans="1:11" ht="24.75" customHeight="1">
      <c r="A63" s="160"/>
      <c r="B63" s="160"/>
      <c r="C63" s="160"/>
      <c r="D63" s="161" t="s">
        <v>61</v>
      </c>
      <c r="E63" s="161"/>
      <c r="F63" s="161"/>
      <c r="G63" s="161"/>
      <c r="H63" s="154">
        <v>12485.44</v>
      </c>
      <c r="I63" s="154"/>
      <c r="J63" s="50">
        <f t="shared" si="0"/>
        <v>0.36625363747301226</v>
      </c>
      <c r="K63" s="52"/>
    </row>
    <row r="64" spans="1:10" ht="15">
      <c r="A64" s="160"/>
      <c r="B64" s="160"/>
      <c r="C64" s="160"/>
      <c r="D64" s="161" t="s">
        <v>176</v>
      </c>
      <c r="E64" s="161"/>
      <c r="F64" s="161"/>
      <c r="G64" s="161"/>
      <c r="H64" s="154">
        <v>453.36</v>
      </c>
      <c r="I64" s="154"/>
      <c r="J64" s="50">
        <f t="shared" si="0"/>
        <v>0.013299070684314277</v>
      </c>
    </row>
    <row r="65" spans="1:10" ht="24.75" customHeight="1">
      <c r="A65" s="162" t="s">
        <v>68</v>
      </c>
      <c r="B65" s="162"/>
      <c r="C65" s="162"/>
      <c r="D65" s="162"/>
      <c r="E65" s="162"/>
      <c r="F65" s="162"/>
      <c r="G65" s="48"/>
      <c r="H65" s="154">
        <v>35716.72</v>
      </c>
      <c r="I65" s="154"/>
      <c r="J65" s="50">
        <f t="shared" si="0"/>
        <v>1.047730686191683</v>
      </c>
    </row>
    <row r="66" spans="1:10" ht="24.75" customHeight="1">
      <c r="A66" s="160"/>
      <c r="B66" s="160"/>
      <c r="C66" s="160"/>
      <c r="D66" s="161" t="s">
        <v>69</v>
      </c>
      <c r="E66" s="161"/>
      <c r="F66" s="161"/>
      <c r="G66" s="161"/>
      <c r="H66" s="154">
        <v>10876.87</v>
      </c>
      <c r="I66" s="154"/>
      <c r="J66" s="50">
        <f t="shared" si="0"/>
        <v>0.3190671055101849</v>
      </c>
    </row>
    <row r="67" spans="1:10" ht="24.75" customHeight="1">
      <c r="A67" s="160"/>
      <c r="B67" s="160"/>
      <c r="C67" s="160"/>
      <c r="D67" s="161" t="s">
        <v>134</v>
      </c>
      <c r="E67" s="161"/>
      <c r="F67" s="161"/>
      <c r="G67" s="161"/>
      <c r="H67" s="154">
        <v>120.01</v>
      </c>
      <c r="I67" s="154"/>
      <c r="J67" s="50">
        <f t="shared" si="0"/>
        <v>0.0035204285177884167</v>
      </c>
    </row>
    <row r="68" spans="1:10" ht="24.75" customHeight="1">
      <c r="A68" s="160"/>
      <c r="B68" s="160"/>
      <c r="C68" s="160"/>
      <c r="D68" s="161" t="s">
        <v>117</v>
      </c>
      <c r="E68" s="161"/>
      <c r="F68" s="161"/>
      <c r="G68" s="161"/>
      <c r="H68" s="164">
        <v>24719.84</v>
      </c>
      <c r="I68" s="164"/>
      <c r="J68" s="50">
        <f t="shared" si="0"/>
        <v>0.7251431521637097</v>
      </c>
    </row>
    <row r="69" spans="1:10" ht="24.75" customHeight="1">
      <c r="A69" s="162" t="s">
        <v>73</v>
      </c>
      <c r="B69" s="162"/>
      <c r="C69" s="162"/>
      <c r="D69" s="162"/>
      <c r="E69" s="162"/>
      <c r="F69" s="162"/>
      <c r="G69" s="48"/>
      <c r="H69" s="154">
        <v>4561.51</v>
      </c>
      <c r="I69" s="154"/>
      <c r="J69" s="50">
        <f t="shared" si="0"/>
        <v>0.13380943161550737</v>
      </c>
    </row>
    <row r="70" spans="1:10" ht="15">
      <c r="A70" s="160"/>
      <c r="B70" s="160"/>
      <c r="C70" s="160"/>
      <c r="D70" s="161" t="s">
        <v>139</v>
      </c>
      <c r="E70" s="161"/>
      <c r="F70" s="161"/>
      <c r="G70" s="161"/>
      <c r="H70" s="154">
        <v>2065.67</v>
      </c>
      <c r="I70" s="154"/>
      <c r="J70" s="50">
        <f t="shared" si="0"/>
        <v>0.06059531352670609</v>
      </c>
    </row>
    <row r="71" spans="1:10" ht="24.75" customHeight="1">
      <c r="A71" s="160"/>
      <c r="B71" s="160"/>
      <c r="C71" s="160"/>
      <c r="D71" s="161" t="s">
        <v>77</v>
      </c>
      <c r="E71" s="161"/>
      <c r="F71" s="161"/>
      <c r="G71" s="161"/>
      <c r="H71" s="154">
        <v>2495.84</v>
      </c>
      <c r="I71" s="154"/>
      <c r="J71" s="50">
        <f t="shared" si="0"/>
        <v>0.07321411808880128</v>
      </c>
    </row>
    <row r="72" spans="1:10" ht="24.75" customHeight="1">
      <c r="A72" s="162" t="s">
        <v>78</v>
      </c>
      <c r="B72" s="162"/>
      <c r="C72" s="162"/>
      <c r="D72" s="162"/>
      <c r="E72" s="162"/>
      <c r="F72" s="162"/>
      <c r="G72" s="48"/>
      <c r="H72" s="154">
        <v>6925.31</v>
      </c>
      <c r="I72" s="154"/>
      <c r="J72" s="50">
        <f t="shared" si="0"/>
        <v>0.20315022763540788</v>
      </c>
    </row>
    <row r="73" spans="1:10" ht="24.75" customHeight="1">
      <c r="A73" s="160"/>
      <c r="B73" s="160"/>
      <c r="C73" s="160"/>
      <c r="D73" s="161" t="s">
        <v>177</v>
      </c>
      <c r="E73" s="161"/>
      <c r="F73" s="161"/>
      <c r="G73" s="161"/>
      <c r="H73" s="154">
        <v>106.67</v>
      </c>
      <c r="I73" s="154"/>
      <c r="J73" s="50">
        <f t="shared" si="0"/>
        <v>0.003129106824368722</v>
      </c>
    </row>
    <row r="74" spans="1:10" ht="24.75" customHeight="1">
      <c r="A74" s="160"/>
      <c r="B74" s="160"/>
      <c r="C74" s="160"/>
      <c r="D74" s="161" t="s">
        <v>81</v>
      </c>
      <c r="E74" s="161"/>
      <c r="F74" s="161"/>
      <c r="G74" s="161"/>
      <c r="H74" s="154">
        <v>6818.64</v>
      </c>
      <c r="I74" s="154"/>
      <c r="J74" s="50">
        <f t="shared" si="0"/>
        <v>0.20002112081103915</v>
      </c>
    </row>
    <row r="75" spans="1:10" ht="24.75" customHeight="1">
      <c r="A75" s="162" t="s">
        <v>82</v>
      </c>
      <c r="B75" s="162"/>
      <c r="C75" s="162"/>
      <c r="D75" s="162"/>
      <c r="E75" s="162"/>
      <c r="F75" s="162"/>
      <c r="G75" s="48"/>
      <c r="H75" s="154">
        <v>6818.64</v>
      </c>
      <c r="I75" s="154"/>
      <c r="J75" s="50">
        <f t="shared" si="0"/>
        <v>0.20002112081103915</v>
      </c>
    </row>
    <row r="76" spans="1:10" ht="24.75" customHeight="1">
      <c r="A76" s="160"/>
      <c r="B76" s="160"/>
      <c r="C76" s="160"/>
      <c r="D76" s="161" t="s">
        <v>83</v>
      </c>
      <c r="E76" s="161"/>
      <c r="F76" s="161"/>
      <c r="G76" s="161"/>
      <c r="H76" s="154">
        <v>6818.64</v>
      </c>
      <c r="I76" s="154"/>
      <c r="J76" s="50">
        <f t="shared" si="0"/>
        <v>0.20002112081103915</v>
      </c>
    </row>
    <row r="77" spans="1:10" ht="24.75" customHeight="1">
      <c r="A77" s="162" t="s">
        <v>84</v>
      </c>
      <c r="B77" s="162"/>
      <c r="C77" s="162"/>
      <c r="D77" s="162"/>
      <c r="E77" s="162"/>
      <c r="F77" s="162"/>
      <c r="G77" s="48"/>
      <c r="H77" s="154">
        <v>7032.05</v>
      </c>
      <c r="I77" s="154"/>
      <c r="J77" s="50">
        <f t="shared" si="0"/>
        <v>0.20628138787196096</v>
      </c>
    </row>
    <row r="78" spans="1:10" ht="24.75" customHeight="1">
      <c r="A78" s="160"/>
      <c r="B78" s="160"/>
      <c r="C78" s="160"/>
      <c r="D78" s="161" t="s">
        <v>86</v>
      </c>
      <c r="E78" s="161"/>
      <c r="F78" s="161"/>
      <c r="G78" s="161"/>
      <c r="H78" s="154">
        <v>7032.05</v>
      </c>
      <c r="I78" s="154"/>
      <c r="J78" s="50">
        <f t="shared" si="0"/>
        <v>0.20628138787196096</v>
      </c>
    </row>
    <row r="79" spans="1:10" ht="24.75" customHeight="1">
      <c r="A79" s="162" t="s">
        <v>88</v>
      </c>
      <c r="B79" s="162"/>
      <c r="C79" s="162"/>
      <c r="D79" s="162"/>
      <c r="E79" s="162"/>
      <c r="F79" s="162"/>
      <c r="G79" s="48"/>
      <c r="H79" s="154">
        <v>2161.36</v>
      </c>
      <c r="I79" s="154"/>
      <c r="J79" s="50">
        <f t="shared" si="0"/>
        <v>0.06340232798272787</v>
      </c>
    </row>
    <row r="80" spans="1:10" ht="24.75" customHeight="1">
      <c r="A80" s="160"/>
      <c r="B80" s="160"/>
      <c r="C80" s="160"/>
      <c r="D80" s="161" t="s">
        <v>89</v>
      </c>
      <c r="E80" s="161"/>
      <c r="F80" s="161"/>
      <c r="G80" s="161"/>
      <c r="H80" s="154">
        <v>2161.36</v>
      </c>
      <c r="I80" s="154"/>
      <c r="J80" s="50">
        <f t="shared" si="0"/>
        <v>0.06340232798272787</v>
      </c>
    </row>
    <row r="81" spans="1:10" ht="15">
      <c r="A81" s="162" t="s">
        <v>90</v>
      </c>
      <c r="B81" s="162"/>
      <c r="C81" s="162"/>
      <c r="D81" s="162"/>
      <c r="E81" s="162"/>
      <c r="F81" s="162"/>
      <c r="G81" s="48"/>
      <c r="H81" s="154">
        <v>8472.32</v>
      </c>
      <c r="I81" s="154"/>
      <c r="J81" s="50">
        <f t="shared" si="0"/>
        <v>0.2485309302543884</v>
      </c>
    </row>
    <row r="82" spans="1:10" ht="24.75" customHeight="1">
      <c r="A82" s="160"/>
      <c r="B82" s="160"/>
      <c r="C82" s="160"/>
      <c r="D82" s="161" t="s">
        <v>50</v>
      </c>
      <c r="E82" s="161"/>
      <c r="F82" s="161"/>
      <c r="G82" s="161"/>
      <c r="H82" s="154">
        <v>8472.32</v>
      </c>
      <c r="I82" s="154"/>
      <c r="J82" s="50">
        <f t="shared" si="0"/>
        <v>0.2485309302543884</v>
      </c>
    </row>
    <row r="83" spans="1:10" ht="15">
      <c r="A83" s="162" t="s">
        <v>94</v>
      </c>
      <c r="B83" s="162"/>
      <c r="C83" s="162"/>
      <c r="D83" s="162"/>
      <c r="E83" s="162"/>
      <c r="F83" s="162"/>
      <c r="G83" s="48"/>
      <c r="H83" s="154">
        <v>45293.06</v>
      </c>
      <c r="I83" s="154"/>
      <c r="J83" s="50">
        <f t="shared" si="0"/>
        <v>1.328647446728621</v>
      </c>
    </row>
    <row r="84" spans="1:10" ht="15">
      <c r="A84" s="163" t="s">
        <v>95</v>
      </c>
      <c r="B84" s="163"/>
      <c r="C84" s="163"/>
      <c r="D84" s="163"/>
      <c r="E84" s="163"/>
      <c r="F84" s="163"/>
      <c r="G84" s="48"/>
      <c r="H84" s="154">
        <v>20066.74</v>
      </c>
      <c r="I84" s="154"/>
      <c r="J84" s="50">
        <f t="shared" si="0"/>
        <v>0.5886469773772647</v>
      </c>
    </row>
    <row r="85" spans="1:10" ht="15">
      <c r="A85" s="163" t="s">
        <v>96</v>
      </c>
      <c r="B85" s="163"/>
      <c r="C85" s="163"/>
      <c r="D85" s="163"/>
      <c r="E85" s="163"/>
      <c r="F85" s="163"/>
      <c r="G85" s="48"/>
      <c r="H85" s="154">
        <v>25226.32</v>
      </c>
      <c r="I85" s="154"/>
      <c r="J85" s="50">
        <f t="shared" si="0"/>
        <v>0.7400004693513563</v>
      </c>
    </row>
    <row r="86" spans="1:10" ht="45" customHeight="1">
      <c r="A86" s="162" t="s">
        <v>97</v>
      </c>
      <c r="B86" s="162"/>
      <c r="C86" s="162"/>
      <c r="D86" s="162"/>
      <c r="E86" s="162"/>
      <c r="F86" s="162"/>
      <c r="G86" s="48"/>
      <c r="H86" s="154">
        <v>108813.34</v>
      </c>
      <c r="I86" s="154"/>
      <c r="J86" s="50">
        <f t="shared" si="0"/>
        <v>3.191980545386276</v>
      </c>
    </row>
    <row r="87" spans="1:10" ht="15">
      <c r="A87" s="163" t="s">
        <v>98</v>
      </c>
      <c r="B87" s="163"/>
      <c r="C87" s="163"/>
      <c r="D87" s="163"/>
      <c r="E87" s="163"/>
      <c r="F87" s="163"/>
      <c r="G87" s="48"/>
      <c r="H87" s="154">
        <v>54745.88</v>
      </c>
      <c r="I87" s="154"/>
      <c r="J87" s="50">
        <f t="shared" si="0"/>
        <v>1.6059408147939547</v>
      </c>
    </row>
    <row r="88" spans="1:10" ht="15">
      <c r="A88" s="163" t="s">
        <v>99</v>
      </c>
      <c r="B88" s="163"/>
      <c r="C88" s="163"/>
      <c r="D88" s="163"/>
      <c r="E88" s="163"/>
      <c r="F88" s="163"/>
      <c r="G88" s="48"/>
      <c r="H88" s="154">
        <v>9181.27</v>
      </c>
      <c r="I88" s="154"/>
      <c r="J88" s="50">
        <f t="shared" si="0"/>
        <v>0.26932759551300106</v>
      </c>
    </row>
    <row r="89" spans="1:10" ht="15">
      <c r="A89" s="163" t="s">
        <v>100</v>
      </c>
      <c r="B89" s="163"/>
      <c r="C89" s="163"/>
      <c r="D89" s="163"/>
      <c r="E89" s="163"/>
      <c r="F89" s="163"/>
      <c r="G89" s="48"/>
      <c r="H89" s="154">
        <v>44886.19</v>
      </c>
      <c r="I89" s="154"/>
      <c r="J89" s="50">
        <f t="shared" si="0"/>
        <v>1.3167121350793203</v>
      </c>
    </row>
    <row r="90" spans="1:10" ht="15">
      <c r="A90" s="165" t="s">
        <v>101</v>
      </c>
      <c r="B90" s="165"/>
      <c r="C90" s="165"/>
      <c r="D90" s="166">
        <v>457817.03</v>
      </c>
      <c r="E90" s="166"/>
      <c r="F90" s="166"/>
      <c r="G90" s="166"/>
      <c r="H90" s="166"/>
      <c r="I90" s="166"/>
      <c r="J90" s="51"/>
    </row>
    <row r="91" spans="1:11" ht="15">
      <c r="A91" s="45"/>
      <c r="B91" s="45"/>
      <c r="C91" s="45"/>
      <c r="D91" s="158"/>
      <c r="E91" s="158"/>
      <c r="F91" s="45"/>
      <c r="G91" s="45"/>
      <c r="H91" s="45"/>
      <c r="I91" s="45"/>
      <c r="J91" s="45"/>
      <c r="K91" s="45"/>
    </row>
    <row r="92" spans="1:11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">
      <c r="A93" s="157" t="s">
        <v>102</v>
      </c>
      <c r="B93" s="157"/>
      <c r="C93" s="45"/>
      <c r="D93" s="45"/>
      <c r="E93" s="45"/>
      <c r="F93" s="45"/>
      <c r="G93" s="45"/>
      <c r="H93" s="45"/>
      <c r="I93" s="45"/>
      <c r="J93" s="45" t="s">
        <v>103</v>
      </c>
      <c r="K93" s="45"/>
    </row>
    <row r="94" spans="1:11" ht="15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</row>
  </sheetData>
  <sheetProtection/>
  <mergeCells count="202">
    <mergeCell ref="A86:F86"/>
    <mergeCell ref="H86:I86"/>
    <mergeCell ref="A87:F87"/>
    <mergeCell ref="H87:I87"/>
    <mergeCell ref="A85:F85"/>
    <mergeCell ref="H85:I85"/>
    <mergeCell ref="A93:B93"/>
    <mergeCell ref="A90:C90"/>
    <mergeCell ref="D90:I90"/>
    <mergeCell ref="D91:E91"/>
    <mergeCell ref="A88:F88"/>
    <mergeCell ref="H88:I88"/>
    <mergeCell ref="A89:F89"/>
    <mergeCell ref="H89:I89"/>
    <mergeCell ref="A83:F83"/>
    <mergeCell ref="H83:I83"/>
    <mergeCell ref="A84:F84"/>
    <mergeCell ref="H84:I84"/>
    <mergeCell ref="A80:C80"/>
    <mergeCell ref="D80:G80"/>
    <mergeCell ref="H80:I80"/>
    <mergeCell ref="A81:F81"/>
    <mergeCell ref="H81:I81"/>
    <mergeCell ref="A79:F79"/>
    <mergeCell ref="H79:I79"/>
    <mergeCell ref="A76:C76"/>
    <mergeCell ref="D76:G76"/>
    <mergeCell ref="H76:I76"/>
    <mergeCell ref="A77:F77"/>
    <mergeCell ref="H77:I77"/>
    <mergeCell ref="A82:C82"/>
    <mergeCell ref="D82:G82"/>
    <mergeCell ref="H82:I82"/>
    <mergeCell ref="A75:F75"/>
    <mergeCell ref="H75:I75"/>
    <mergeCell ref="A72:F72"/>
    <mergeCell ref="H72:I72"/>
    <mergeCell ref="A73:C73"/>
    <mergeCell ref="D73:G73"/>
    <mergeCell ref="H73:I73"/>
    <mergeCell ref="A78:C78"/>
    <mergeCell ref="D78:G78"/>
    <mergeCell ref="H78:I78"/>
    <mergeCell ref="A70:C70"/>
    <mergeCell ref="D70:G70"/>
    <mergeCell ref="H70:I70"/>
    <mergeCell ref="A71:C71"/>
    <mergeCell ref="D71:G71"/>
    <mergeCell ref="H71:I71"/>
    <mergeCell ref="A69:F69"/>
    <mergeCell ref="H69:I69"/>
    <mergeCell ref="A74:C74"/>
    <mergeCell ref="D74:G74"/>
    <mergeCell ref="H74:I74"/>
    <mergeCell ref="A65:F65"/>
    <mergeCell ref="H65:I65"/>
    <mergeCell ref="A64:C64"/>
    <mergeCell ref="D64:G64"/>
    <mergeCell ref="H64:I64"/>
    <mergeCell ref="A67:C67"/>
    <mergeCell ref="D67:G67"/>
    <mergeCell ref="H67:I67"/>
    <mergeCell ref="A68:C68"/>
    <mergeCell ref="D68:G68"/>
    <mergeCell ref="H68:I68"/>
    <mergeCell ref="A66:C66"/>
    <mergeCell ref="D66:G66"/>
    <mergeCell ref="H66:I66"/>
    <mergeCell ref="A61:C61"/>
    <mergeCell ref="D61:G61"/>
    <mergeCell ref="H61:I61"/>
    <mergeCell ref="A60:C60"/>
    <mergeCell ref="D60:G60"/>
    <mergeCell ref="H60:I60"/>
    <mergeCell ref="A62:F62"/>
    <mergeCell ref="H62:I62"/>
    <mergeCell ref="A63:C63"/>
    <mergeCell ref="D63:G63"/>
    <mergeCell ref="H63:I63"/>
    <mergeCell ref="A55:F55"/>
    <mergeCell ref="H55:I55"/>
    <mergeCell ref="A56:F56"/>
    <mergeCell ref="H56:I56"/>
    <mergeCell ref="A58:F58"/>
    <mergeCell ref="H58:I58"/>
    <mergeCell ref="A59:C59"/>
    <mergeCell ref="D59:G59"/>
    <mergeCell ref="H59:I59"/>
    <mergeCell ref="A57:F57"/>
    <mergeCell ref="H57:I57"/>
    <mergeCell ref="A53:F53"/>
    <mergeCell ref="H53:I53"/>
    <mergeCell ref="A54:F54"/>
    <mergeCell ref="H54:I54"/>
    <mergeCell ref="A50:F50"/>
    <mergeCell ref="H50:I50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F42"/>
    <mergeCell ref="H42:I42"/>
    <mergeCell ref="A38:C38"/>
    <mergeCell ref="D38:G38"/>
    <mergeCell ref="H38:I38"/>
    <mergeCell ref="A39:F39"/>
    <mergeCell ref="H39:I39"/>
    <mergeCell ref="A40:C40"/>
    <mergeCell ref="D40:G40"/>
    <mergeCell ref="H40:I40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7">
      <selection activeCell="E24" sqref="E24:K24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104</v>
      </c>
      <c r="B7" s="7"/>
      <c r="C7" s="7"/>
      <c r="D7" s="7"/>
      <c r="E7" s="7"/>
      <c r="F7" s="7" t="s">
        <v>105</v>
      </c>
      <c r="G7" s="7"/>
      <c r="H7" s="7"/>
      <c r="I7" s="77" t="s">
        <v>106</v>
      </c>
      <c r="J7" s="77"/>
      <c r="K7" s="77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78">
        <v>14358.53</v>
      </c>
      <c r="I8" s="78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4" t="s">
        <v>10</v>
      </c>
      <c r="B10" s="74"/>
      <c r="C10" s="74"/>
      <c r="D10" s="74"/>
      <c r="E10" s="74"/>
      <c r="F10" s="79" t="s">
        <v>11</v>
      </c>
      <c r="G10" s="79"/>
      <c r="H10" s="79" t="s">
        <v>12</v>
      </c>
      <c r="I10" s="79"/>
      <c r="J10" s="79" t="s">
        <v>13</v>
      </c>
      <c r="K10" s="79"/>
    </row>
    <row r="11" spans="1:11" ht="15">
      <c r="A11" s="74" t="s">
        <v>14</v>
      </c>
      <c r="B11" s="74"/>
      <c r="C11" s="74"/>
      <c r="D11" s="74"/>
      <c r="E11" s="74"/>
      <c r="F11" s="75">
        <v>77340.03</v>
      </c>
      <c r="G11" s="75"/>
      <c r="H11" s="75">
        <v>59164.89</v>
      </c>
      <c r="I11" s="75"/>
      <c r="J11" s="75">
        <v>18175.14</v>
      </c>
      <c r="K11" s="75"/>
    </row>
    <row r="12" spans="1:11" ht="15">
      <c r="A12" s="74" t="s">
        <v>15</v>
      </c>
      <c r="B12" s="74"/>
      <c r="C12" s="74"/>
      <c r="D12" s="74"/>
      <c r="E12" s="74"/>
      <c r="F12" s="75">
        <v>77340.03</v>
      </c>
      <c r="G12" s="75"/>
      <c r="H12" s="75">
        <v>59164.89</v>
      </c>
      <c r="I12" s="75"/>
      <c r="J12" s="75">
        <v>18175.14</v>
      </c>
      <c r="K12" s="75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78">
        <v>73523.42</v>
      </c>
      <c r="E14" s="78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 t="s">
        <v>8</v>
      </c>
      <c r="F16" s="7"/>
      <c r="G16" s="7"/>
      <c r="H16" s="78">
        <v>293756.25</v>
      </c>
      <c r="I16" s="78"/>
      <c r="J16" s="7" t="s">
        <v>9</v>
      </c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4" t="s">
        <v>10</v>
      </c>
      <c r="B18" s="74"/>
      <c r="C18" s="74"/>
      <c r="D18" s="74"/>
      <c r="E18" s="74"/>
      <c r="F18" s="79" t="s">
        <v>11</v>
      </c>
      <c r="G18" s="79"/>
      <c r="H18" s="79" t="s">
        <v>12</v>
      </c>
      <c r="I18" s="79"/>
      <c r="J18" s="79" t="s">
        <v>13</v>
      </c>
      <c r="K18" s="79"/>
    </row>
    <row r="19" spans="1:11" ht="15">
      <c r="A19" s="74" t="s">
        <v>18</v>
      </c>
      <c r="B19" s="74"/>
      <c r="C19" s="74"/>
      <c r="D19" s="74"/>
      <c r="E19" s="74"/>
      <c r="F19" s="80">
        <v>75708</v>
      </c>
      <c r="G19" s="80"/>
      <c r="H19" s="75">
        <v>73366.91</v>
      </c>
      <c r="I19" s="75"/>
      <c r="J19" s="75">
        <v>2341.09</v>
      </c>
      <c r="K19" s="75"/>
    </row>
    <row r="20" spans="1:11" ht="15">
      <c r="A20" s="74" t="s">
        <v>15</v>
      </c>
      <c r="B20" s="74"/>
      <c r="C20" s="74"/>
      <c r="D20" s="74"/>
      <c r="E20" s="74"/>
      <c r="F20" s="80">
        <v>75708</v>
      </c>
      <c r="G20" s="80"/>
      <c r="H20" s="75">
        <v>73366.91</v>
      </c>
      <c r="I20" s="75"/>
      <c r="J20" s="75">
        <v>2341.09</v>
      </c>
      <c r="K20" s="75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 t="s">
        <v>16</v>
      </c>
      <c r="B22" s="7"/>
      <c r="C22" s="7"/>
      <c r="D22" s="78">
        <v>367123.16</v>
      </c>
      <c r="E22" s="78"/>
      <c r="F22" s="7" t="s">
        <v>9</v>
      </c>
      <c r="G22" s="7"/>
      <c r="H22" s="7"/>
      <c r="I22" s="7"/>
      <c r="J22" s="7"/>
      <c r="K22" s="7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9" t="s">
        <v>19</v>
      </c>
      <c r="B24" s="7"/>
      <c r="C24" s="7"/>
      <c r="D24" s="7"/>
      <c r="E24" s="7"/>
      <c r="F24" s="7"/>
      <c r="G24" s="7"/>
      <c r="H24" s="81"/>
      <c r="I24" s="81"/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74" t="s">
        <v>10</v>
      </c>
      <c r="B26" s="74"/>
      <c r="C26" s="74"/>
      <c r="D26" s="74"/>
      <c r="E26" s="74"/>
      <c r="F26" s="79" t="s">
        <v>11</v>
      </c>
      <c r="G26" s="79"/>
      <c r="H26" s="79" t="s">
        <v>12</v>
      </c>
      <c r="I26" s="79"/>
      <c r="J26" s="79" t="s">
        <v>13</v>
      </c>
      <c r="K26" s="79"/>
    </row>
    <row r="27" spans="1:11" ht="15">
      <c r="A27" s="74" t="s">
        <v>18</v>
      </c>
      <c r="B27" s="74"/>
      <c r="C27" s="74"/>
      <c r="D27" s="74"/>
      <c r="E27" s="74"/>
      <c r="F27" s="75">
        <v>575911.92</v>
      </c>
      <c r="G27" s="75"/>
      <c r="H27" s="75">
        <v>558426.27</v>
      </c>
      <c r="I27" s="75"/>
      <c r="J27" s="75">
        <v>17485.65</v>
      </c>
      <c r="K27" s="75"/>
    </row>
    <row r="28" spans="1:11" ht="15">
      <c r="A28" s="74" t="s">
        <v>15</v>
      </c>
      <c r="B28" s="74"/>
      <c r="C28" s="74"/>
      <c r="D28" s="74"/>
      <c r="E28" s="74"/>
      <c r="F28" s="75">
        <v>575911.92</v>
      </c>
      <c r="G28" s="75"/>
      <c r="H28" s="75">
        <v>558426.27</v>
      </c>
      <c r="I28" s="75"/>
      <c r="J28" s="75">
        <v>17485.65</v>
      </c>
      <c r="K28" s="75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0" ht="32.25">
      <c r="A30" s="79" t="s">
        <v>20</v>
      </c>
      <c r="B30" s="79"/>
      <c r="C30" s="79"/>
      <c r="D30" s="79" t="s">
        <v>21</v>
      </c>
      <c r="E30" s="79"/>
      <c r="F30" s="79"/>
      <c r="G30" s="79"/>
      <c r="H30" s="79" t="s">
        <v>24</v>
      </c>
      <c r="I30" s="79"/>
      <c r="J30" s="49" t="s">
        <v>178</v>
      </c>
    </row>
    <row r="31" spans="1:10" ht="15">
      <c r="A31" s="82" t="s">
        <v>25</v>
      </c>
      <c r="B31" s="82"/>
      <c r="C31" s="82"/>
      <c r="D31" s="82"/>
      <c r="E31" s="82"/>
      <c r="F31" s="82"/>
      <c r="G31" s="11"/>
      <c r="H31" s="75">
        <v>163014.95</v>
      </c>
      <c r="I31" s="75"/>
      <c r="J31" s="50">
        <f>H31/12/2295.2</f>
        <v>5.918690818519811</v>
      </c>
    </row>
    <row r="32" spans="1:10" ht="15">
      <c r="A32" s="82" t="s">
        <v>26</v>
      </c>
      <c r="B32" s="82"/>
      <c r="C32" s="82"/>
      <c r="D32" s="82"/>
      <c r="E32" s="82"/>
      <c r="F32" s="82"/>
      <c r="G32" s="11"/>
      <c r="H32" s="75">
        <v>38871.53</v>
      </c>
      <c r="I32" s="75"/>
      <c r="J32" s="50">
        <f aca="true" t="shared" si="0" ref="J32:J79">H32/12/2295.2</f>
        <v>1.4113341611479029</v>
      </c>
    </row>
    <row r="33" spans="1:12" ht="24.75" customHeight="1">
      <c r="A33" s="83"/>
      <c r="B33" s="83"/>
      <c r="C33" s="83"/>
      <c r="D33" s="84" t="s">
        <v>27</v>
      </c>
      <c r="E33" s="84"/>
      <c r="F33" s="84"/>
      <c r="G33" s="84"/>
      <c r="H33" s="75">
        <v>12459.7</v>
      </c>
      <c r="I33" s="75"/>
      <c r="J33" s="50">
        <f t="shared" si="0"/>
        <v>0.4523825084233764</v>
      </c>
      <c r="L33" s="52"/>
    </row>
    <row r="34" spans="1:12" ht="24.75" customHeight="1">
      <c r="A34" s="83"/>
      <c r="B34" s="83"/>
      <c r="C34" s="83"/>
      <c r="D34" s="84" t="s">
        <v>28</v>
      </c>
      <c r="E34" s="84"/>
      <c r="F34" s="84"/>
      <c r="G34" s="84"/>
      <c r="H34" s="75">
        <v>10721.42</v>
      </c>
      <c r="I34" s="75"/>
      <c r="J34" s="50">
        <f t="shared" si="0"/>
        <v>0.38926963518066693</v>
      </c>
      <c r="L34" s="52"/>
    </row>
    <row r="35" spans="1:10" ht="24.75" customHeight="1">
      <c r="A35" s="83"/>
      <c r="B35" s="83"/>
      <c r="C35" s="83"/>
      <c r="D35" s="84" t="s">
        <v>107</v>
      </c>
      <c r="E35" s="84"/>
      <c r="F35" s="84"/>
      <c r="G35" s="84"/>
      <c r="H35" s="75">
        <v>1163.54</v>
      </c>
      <c r="I35" s="75"/>
      <c r="J35" s="50">
        <f t="shared" si="0"/>
        <v>0.04224541071221099</v>
      </c>
    </row>
    <row r="36" spans="1:10" ht="15">
      <c r="A36" s="83"/>
      <c r="B36" s="83"/>
      <c r="C36" s="83"/>
      <c r="D36" s="84" t="s">
        <v>108</v>
      </c>
      <c r="E36" s="84"/>
      <c r="F36" s="84"/>
      <c r="G36" s="84"/>
      <c r="H36" s="75">
        <v>73.02</v>
      </c>
      <c r="I36" s="75"/>
      <c r="J36" s="50">
        <f t="shared" si="0"/>
        <v>0.0026511850819100733</v>
      </c>
    </row>
    <row r="37" spans="1:10" ht="15">
      <c r="A37" s="83"/>
      <c r="B37" s="83"/>
      <c r="C37" s="83"/>
      <c r="D37" s="84" t="s">
        <v>29</v>
      </c>
      <c r="E37" s="84"/>
      <c r="F37" s="84"/>
      <c r="G37" s="84"/>
      <c r="H37" s="75">
        <v>5821.95</v>
      </c>
      <c r="I37" s="75"/>
      <c r="J37" s="50">
        <f t="shared" si="0"/>
        <v>0.21138136110142908</v>
      </c>
    </row>
    <row r="38" spans="1:10" ht="15">
      <c r="A38" s="83"/>
      <c r="B38" s="83"/>
      <c r="C38" s="83"/>
      <c r="D38" s="84" t="s">
        <v>109</v>
      </c>
      <c r="E38" s="84"/>
      <c r="F38" s="84"/>
      <c r="G38" s="84"/>
      <c r="H38" s="75">
        <v>904.98</v>
      </c>
      <c r="I38" s="75"/>
      <c r="J38" s="50">
        <f t="shared" si="0"/>
        <v>0.03285770303241548</v>
      </c>
    </row>
    <row r="39" spans="1:10" ht="15">
      <c r="A39" s="83"/>
      <c r="B39" s="83"/>
      <c r="C39" s="83"/>
      <c r="D39" s="84" t="s">
        <v>110</v>
      </c>
      <c r="E39" s="84"/>
      <c r="F39" s="84"/>
      <c r="G39" s="84"/>
      <c r="H39" s="75">
        <v>2281.48</v>
      </c>
      <c r="I39" s="75"/>
      <c r="J39" s="50">
        <f t="shared" si="0"/>
        <v>0.08283519228534914</v>
      </c>
    </row>
    <row r="40" spans="1:10" ht="24.75" customHeight="1">
      <c r="A40" s="83"/>
      <c r="B40" s="83"/>
      <c r="C40" s="83"/>
      <c r="D40" s="84" t="s">
        <v>111</v>
      </c>
      <c r="E40" s="84"/>
      <c r="F40" s="84"/>
      <c r="G40" s="84"/>
      <c r="H40" s="75">
        <v>5445.44</v>
      </c>
      <c r="I40" s="75"/>
      <c r="J40" s="50">
        <f t="shared" si="0"/>
        <v>0.19771116533054492</v>
      </c>
    </row>
    <row r="41" spans="1:10" ht="15">
      <c r="A41" s="82" t="s">
        <v>30</v>
      </c>
      <c r="B41" s="82"/>
      <c r="C41" s="82"/>
      <c r="D41" s="82"/>
      <c r="E41" s="82"/>
      <c r="F41" s="82"/>
      <c r="G41" s="11"/>
      <c r="H41" s="75">
        <v>4017.02</v>
      </c>
      <c r="I41" s="75"/>
      <c r="J41" s="50">
        <f t="shared" si="0"/>
        <v>0.14584858254908797</v>
      </c>
    </row>
    <row r="42" spans="1:10" ht="24.75" customHeight="1">
      <c r="A42" s="83"/>
      <c r="B42" s="83"/>
      <c r="C42" s="83"/>
      <c r="D42" s="84" t="s">
        <v>31</v>
      </c>
      <c r="E42" s="84"/>
      <c r="F42" s="84"/>
      <c r="G42" s="84"/>
      <c r="H42" s="75">
        <v>1276.66</v>
      </c>
      <c r="I42" s="75"/>
      <c r="J42" s="50">
        <f t="shared" si="0"/>
        <v>0.04635253282212153</v>
      </c>
    </row>
    <row r="43" spans="1:10" ht="15">
      <c r="A43" s="83"/>
      <c r="B43" s="83"/>
      <c r="C43" s="83"/>
      <c r="D43" s="84" t="s">
        <v>32</v>
      </c>
      <c r="E43" s="84"/>
      <c r="F43" s="84"/>
      <c r="G43" s="84"/>
      <c r="H43" s="75">
        <v>2740.36</v>
      </c>
      <c r="I43" s="75"/>
      <c r="J43" s="50">
        <f t="shared" si="0"/>
        <v>0.09949604972696643</v>
      </c>
    </row>
    <row r="44" spans="1:10" ht="15">
      <c r="A44" s="82" t="s">
        <v>33</v>
      </c>
      <c r="B44" s="82"/>
      <c r="C44" s="82"/>
      <c r="D44" s="82"/>
      <c r="E44" s="82"/>
      <c r="F44" s="82"/>
      <c r="G44" s="11"/>
      <c r="H44" s="75">
        <v>30936.55</v>
      </c>
      <c r="I44" s="75"/>
      <c r="J44" s="50">
        <f t="shared" si="0"/>
        <v>1.1232336325084233</v>
      </c>
    </row>
    <row r="45" spans="1:10" ht="15">
      <c r="A45" s="83"/>
      <c r="B45" s="83"/>
      <c r="C45" s="83"/>
      <c r="D45" s="84" t="s">
        <v>34</v>
      </c>
      <c r="E45" s="84"/>
      <c r="F45" s="84"/>
      <c r="G45" s="84"/>
      <c r="H45" s="75">
        <v>285.32</v>
      </c>
      <c r="I45" s="75"/>
      <c r="J45" s="50">
        <f t="shared" si="0"/>
        <v>0.010359300569304055</v>
      </c>
    </row>
    <row r="46" spans="1:10" ht="24.75" customHeight="1">
      <c r="A46" s="83"/>
      <c r="B46" s="83"/>
      <c r="C46" s="83"/>
      <c r="D46" s="84" t="s">
        <v>35</v>
      </c>
      <c r="E46" s="84"/>
      <c r="F46" s="84"/>
      <c r="G46" s="84"/>
      <c r="H46" s="75">
        <v>6808.56</v>
      </c>
      <c r="I46" s="75"/>
      <c r="J46" s="50">
        <f t="shared" si="0"/>
        <v>0.2472028581387243</v>
      </c>
    </row>
    <row r="47" spans="1:10" ht="24.75" customHeight="1">
      <c r="A47" s="83"/>
      <c r="B47" s="83"/>
      <c r="C47" s="83"/>
      <c r="D47" s="84" t="s">
        <v>36</v>
      </c>
      <c r="E47" s="84"/>
      <c r="F47" s="84"/>
      <c r="G47" s="84"/>
      <c r="H47" s="75">
        <v>5432.81</v>
      </c>
      <c r="I47" s="75"/>
      <c r="J47" s="50">
        <f t="shared" si="0"/>
        <v>0.19725259962820962</v>
      </c>
    </row>
    <row r="48" spans="1:10" ht="24.75" customHeight="1">
      <c r="A48" s="83"/>
      <c r="B48" s="83"/>
      <c r="C48" s="83"/>
      <c r="D48" s="84" t="s">
        <v>37</v>
      </c>
      <c r="E48" s="84"/>
      <c r="F48" s="84"/>
      <c r="G48" s="84"/>
      <c r="H48" s="75">
        <v>3127.28</v>
      </c>
      <c r="I48" s="75"/>
      <c r="J48" s="50">
        <f t="shared" si="0"/>
        <v>0.11354420820262578</v>
      </c>
    </row>
    <row r="49" spans="1:10" ht="15">
      <c r="A49" s="83"/>
      <c r="B49" s="83"/>
      <c r="C49" s="83"/>
      <c r="D49" s="84" t="s">
        <v>38</v>
      </c>
      <c r="E49" s="84"/>
      <c r="F49" s="84"/>
      <c r="G49" s="84"/>
      <c r="H49" s="75">
        <v>2857.74</v>
      </c>
      <c r="I49" s="75"/>
      <c r="J49" s="50">
        <f t="shared" si="0"/>
        <v>0.10375784245381667</v>
      </c>
    </row>
    <row r="50" spans="1:10" ht="24.75" customHeight="1">
      <c r="A50" s="83"/>
      <c r="B50" s="83"/>
      <c r="C50" s="83"/>
      <c r="D50" s="84" t="s">
        <v>39</v>
      </c>
      <c r="E50" s="84"/>
      <c r="F50" s="84"/>
      <c r="G50" s="84"/>
      <c r="H50" s="75">
        <v>9443.38</v>
      </c>
      <c r="I50" s="75"/>
      <c r="J50" s="50">
        <f t="shared" si="0"/>
        <v>0.34286699779249447</v>
      </c>
    </row>
    <row r="51" spans="1:11" ht="24.75" customHeight="1">
      <c r="A51" s="83"/>
      <c r="B51" s="83"/>
      <c r="C51" s="83"/>
      <c r="D51" s="84" t="s">
        <v>40</v>
      </c>
      <c r="E51" s="84"/>
      <c r="F51" s="84"/>
      <c r="G51" s="84"/>
      <c r="H51" s="75">
        <v>2981.46</v>
      </c>
      <c r="I51" s="75"/>
      <c r="J51" s="50">
        <f t="shared" si="0"/>
        <v>0.10824982572324854</v>
      </c>
      <c r="K51" s="52"/>
    </row>
    <row r="52" spans="1:10" ht="15">
      <c r="A52" s="82" t="s">
        <v>112</v>
      </c>
      <c r="B52" s="82"/>
      <c r="C52" s="82"/>
      <c r="D52" s="82"/>
      <c r="E52" s="82"/>
      <c r="F52" s="82"/>
      <c r="G52" s="11"/>
      <c r="H52" s="85">
        <v>3905.8</v>
      </c>
      <c r="I52" s="85"/>
      <c r="J52" s="50">
        <f t="shared" si="0"/>
        <v>0.1418104449866388</v>
      </c>
    </row>
    <row r="53" spans="1:10" ht="15">
      <c r="A53" s="82" t="s">
        <v>41</v>
      </c>
      <c r="B53" s="82"/>
      <c r="C53" s="82"/>
      <c r="D53" s="82"/>
      <c r="E53" s="82"/>
      <c r="F53" s="82"/>
      <c r="G53" s="11"/>
      <c r="H53" s="75">
        <v>85284.05</v>
      </c>
      <c r="I53" s="75"/>
      <c r="J53" s="50">
        <f t="shared" si="0"/>
        <v>3.096463997327757</v>
      </c>
    </row>
    <row r="54" spans="1:10" ht="15">
      <c r="A54" s="83"/>
      <c r="B54" s="83"/>
      <c r="C54" s="83"/>
      <c r="D54" s="84" t="s">
        <v>42</v>
      </c>
      <c r="E54" s="84"/>
      <c r="F54" s="84"/>
      <c r="G54" s="84"/>
      <c r="H54" s="75">
        <v>3781.54</v>
      </c>
      <c r="I54" s="75"/>
      <c r="J54" s="50">
        <f t="shared" si="0"/>
        <v>0.13729885558266527</v>
      </c>
    </row>
    <row r="55" spans="1:10" ht="15">
      <c r="A55" s="83"/>
      <c r="B55" s="83"/>
      <c r="C55" s="83"/>
      <c r="D55" s="84" t="s">
        <v>43</v>
      </c>
      <c r="E55" s="84"/>
      <c r="F55" s="84"/>
      <c r="G55" s="84"/>
      <c r="H55" s="75">
        <v>81502.51</v>
      </c>
      <c r="I55" s="75"/>
      <c r="J55" s="50">
        <f t="shared" si="0"/>
        <v>2.9591651417450913</v>
      </c>
    </row>
    <row r="56" spans="1:10" ht="15">
      <c r="A56" s="82" t="s">
        <v>44</v>
      </c>
      <c r="B56" s="82"/>
      <c r="C56" s="82"/>
      <c r="D56" s="82"/>
      <c r="E56" s="82"/>
      <c r="F56" s="82"/>
      <c r="G56" s="11"/>
      <c r="H56" s="85">
        <v>39992.1</v>
      </c>
      <c r="I56" s="85"/>
      <c r="J56" s="50">
        <f t="shared" si="0"/>
        <v>1.4520194318577901</v>
      </c>
    </row>
    <row r="57" spans="1:11" ht="15">
      <c r="A57" s="86" t="s">
        <v>45</v>
      </c>
      <c r="B57" s="86"/>
      <c r="C57" s="86"/>
      <c r="D57" s="86"/>
      <c r="E57" s="86"/>
      <c r="F57" s="86"/>
      <c r="G57" s="11"/>
      <c r="H57" s="75">
        <v>2149.74</v>
      </c>
      <c r="I57" s="75"/>
      <c r="J57" s="50">
        <f t="shared" si="0"/>
        <v>0.07805202161031718</v>
      </c>
      <c r="K57" s="52"/>
    </row>
    <row r="58" spans="1:10" ht="24.75" customHeight="1">
      <c r="A58" s="86" t="s">
        <v>46</v>
      </c>
      <c r="B58" s="86"/>
      <c r="C58" s="86"/>
      <c r="D58" s="86"/>
      <c r="E58" s="86"/>
      <c r="F58" s="86"/>
      <c r="G58" s="11"/>
      <c r="H58" s="85">
        <v>2124.4</v>
      </c>
      <c r="I58" s="85"/>
      <c r="J58" s="50">
        <f t="shared" si="0"/>
        <v>0.07713198559312189</v>
      </c>
    </row>
    <row r="59" spans="1:10" ht="24.75" customHeight="1">
      <c r="A59" s="86" t="s">
        <v>113</v>
      </c>
      <c r="B59" s="86"/>
      <c r="C59" s="86"/>
      <c r="D59" s="86"/>
      <c r="E59" s="86"/>
      <c r="F59" s="86"/>
      <c r="G59" s="11"/>
      <c r="H59" s="75">
        <v>15546.96</v>
      </c>
      <c r="I59" s="75"/>
      <c r="J59" s="50">
        <f t="shared" si="0"/>
        <v>0.5644736842105263</v>
      </c>
    </row>
    <row r="60" spans="1:10" ht="15">
      <c r="A60" s="86" t="s">
        <v>114</v>
      </c>
      <c r="B60" s="86"/>
      <c r="C60" s="86"/>
      <c r="D60" s="86"/>
      <c r="E60" s="86"/>
      <c r="F60" s="86"/>
      <c r="G60" s="11"/>
      <c r="H60" s="80">
        <v>20171</v>
      </c>
      <c r="I60" s="80"/>
      <c r="J60" s="50">
        <f t="shared" si="0"/>
        <v>0.7323617404438248</v>
      </c>
    </row>
    <row r="61" spans="1:10" ht="15">
      <c r="A61" s="82" t="s">
        <v>52</v>
      </c>
      <c r="B61" s="82"/>
      <c r="C61" s="82"/>
      <c r="D61" s="82"/>
      <c r="E61" s="82"/>
      <c r="F61" s="82"/>
      <c r="G61" s="11"/>
      <c r="H61" s="75">
        <v>15813.29</v>
      </c>
      <c r="I61" s="75"/>
      <c r="J61" s="50">
        <f t="shared" si="0"/>
        <v>0.5741435023817824</v>
      </c>
    </row>
    <row r="62" spans="1:10" ht="15">
      <c r="A62" s="83"/>
      <c r="B62" s="83"/>
      <c r="C62" s="83"/>
      <c r="D62" s="84" t="s">
        <v>54</v>
      </c>
      <c r="E62" s="84"/>
      <c r="F62" s="84"/>
      <c r="G62" s="84"/>
      <c r="H62" s="75">
        <v>3708.51</v>
      </c>
      <c r="I62" s="75"/>
      <c r="J62" s="50">
        <f t="shared" si="0"/>
        <v>0.13464730742418962</v>
      </c>
    </row>
    <row r="63" spans="1:11" ht="15">
      <c r="A63" s="83"/>
      <c r="B63" s="83"/>
      <c r="C63" s="83"/>
      <c r="D63" s="84" t="s">
        <v>115</v>
      </c>
      <c r="E63" s="84"/>
      <c r="F63" s="84"/>
      <c r="G63" s="84"/>
      <c r="H63" s="75">
        <v>565.23</v>
      </c>
      <c r="I63" s="75"/>
      <c r="J63" s="50">
        <f t="shared" si="0"/>
        <v>0.020522176716626005</v>
      </c>
      <c r="K63" s="52"/>
    </row>
    <row r="64" spans="1:11" ht="15">
      <c r="A64" s="83"/>
      <c r="B64" s="83"/>
      <c r="C64" s="83"/>
      <c r="D64" s="84" t="s">
        <v>116</v>
      </c>
      <c r="E64" s="84"/>
      <c r="F64" s="84"/>
      <c r="G64" s="84"/>
      <c r="H64" s="75">
        <v>569.02</v>
      </c>
      <c r="I64" s="75"/>
      <c r="J64" s="50">
        <f t="shared" si="0"/>
        <v>0.020659782734983152</v>
      </c>
      <c r="K64" s="52"/>
    </row>
    <row r="65" spans="1:11" ht="24.75" customHeight="1">
      <c r="A65" s="83"/>
      <c r="B65" s="83"/>
      <c r="C65" s="83"/>
      <c r="D65" s="84" t="s">
        <v>58</v>
      </c>
      <c r="E65" s="84"/>
      <c r="F65" s="84"/>
      <c r="G65" s="84"/>
      <c r="H65" s="75">
        <v>10970.53</v>
      </c>
      <c r="I65" s="75"/>
      <c r="J65" s="50">
        <f t="shared" si="0"/>
        <v>0.39831423550598355</v>
      </c>
      <c r="K65" s="52"/>
    </row>
    <row r="66" spans="1:10" ht="15">
      <c r="A66" s="82" t="s">
        <v>59</v>
      </c>
      <c r="B66" s="82"/>
      <c r="C66" s="82"/>
      <c r="D66" s="82"/>
      <c r="E66" s="82"/>
      <c r="F66" s="82"/>
      <c r="G66" s="11"/>
      <c r="H66" s="75">
        <v>10664.14</v>
      </c>
      <c r="I66" s="75"/>
      <c r="J66" s="50">
        <f t="shared" si="0"/>
        <v>0.38718993261298945</v>
      </c>
    </row>
    <row r="67" spans="1:11" ht="15">
      <c r="A67" s="83"/>
      <c r="B67" s="83"/>
      <c r="C67" s="83"/>
      <c r="D67" s="84" t="s">
        <v>60</v>
      </c>
      <c r="E67" s="84"/>
      <c r="F67" s="84"/>
      <c r="G67" s="84"/>
      <c r="H67" s="75">
        <v>607.51</v>
      </c>
      <c r="I67" s="75"/>
      <c r="J67" s="50">
        <f t="shared" si="0"/>
        <v>0.022057264435924248</v>
      </c>
      <c r="K67" s="52"/>
    </row>
    <row r="68" spans="1:10" ht="24.75" customHeight="1">
      <c r="A68" s="83"/>
      <c r="B68" s="83"/>
      <c r="C68" s="83"/>
      <c r="D68" s="84" t="s">
        <v>61</v>
      </c>
      <c r="E68" s="84"/>
      <c r="F68" s="84"/>
      <c r="G68" s="84"/>
      <c r="H68" s="75">
        <v>720.87</v>
      </c>
      <c r="I68" s="75"/>
      <c r="J68" s="50">
        <f t="shared" si="0"/>
        <v>0.026173100383408855</v>
      </c>
    </row>
    <row r="69" spans="1:11" ht="15">
      <c r="A69" s="83"/>
      <c r="B69" s="83"/>
      <c r="C69" s="83"/>
      <c r="D69" s="84" t="s">
        <v>62</v>
      </c>
      <c r="E69" s="84"/>
      <c r="F69" s="84"/>
      <c r="G69" s="84"/>
      <c r="H69" s="75">
        <v>9175.75</v>
      </c>
      <c r="I69" s="75"/>
      <c r="J69" s="50">
        <f t="shared" si="0"/>
        <v>0.33314997966771237</v>
      </c>
      <c r="K69" s="52"/>
    </row>
    <row r="70" spans="1:10" ht="15">
      <c r="A70" s="83"/>
      <c r="B70" s="83"/>
      <c r="C70" s="83"/>
      <c r="D70" s="84" t="s">
        <v>64</v>
      </c>
      <c r="E70" s="84"/>
      <c r="F70" s="84"/>
      <c r="G70" s="84"/>
      <c r="H70" s="75">
        <v>160.01</v>
      </c>
      <c r="I70" s="75"/>
      <c r="J70" s="50">
        <f t="shared" si="0"/>
        <v>0.005809588125943999</v>
      </c>
    </row>
    <row r="71" spans="1:10" ht="24.75" customHeight="1">
      <c r="A71" s="82" t="s">
        <v>68</v>
      </c>
      <c r="B71" s="82"/>
      <c r="C71" s="82"/>
      <c r="D71" s="82"/>
      <c r="E71" s="82"/>
      <c r="F71" s="82"/>
      <c r="G71" s="11"/>
      <c r="H71" s="75">
        <v>57358.88</v>
      </c>
      <c r="I71" s="75"/>
      <c r="J71" s="50">
        <f t="shared" si="0"/>
        <v>2.0825665156268154</v>
      </c>
    </row>
    <row r="72" spans="1:10" ht="24.75" customHeight="1">
      <c r="A72" s="83"/>
      <c r="B72" s="83"/>
      <c r="C72" s="83"/>
      <c r="D72" s="84" t="s">
        <v>69</v>
      </c>
      <c r="E72" s="84"/>
      <c r="F72" s="84"/>
      <c r="G72" s="84"/>
      <c r="H72" s="80">
        <v>32700</v>
      </c>
      <c r="I72" s="80"/>
      <c r="J72" s="50">
        <f t="shared" si="0"/>
        <v>1.1872603694667132</v>
      </c>
    </row>
    <row r="73" spans="1:10" ht="15">
      <c r="A73" s="86" t="s">
        <v>71</v>
      </c>
      <c r="B73" s="86"/>
      <c r="C73" s="86"/>
      <c r="D73" s="86"/>
      <c r="E73" s="86"/>
      <c r="F73" s="86"/>
      <c r="G73" s="11"/>
      <c r="H73" s="75">
        <v>24658.88</v>
      </c>
      <c r="I73" s="75"/>
      <c r="J73" s="50">
        <f t="shared" si="0"/>
        <v>0.8953061461601024</v>
      </c>
    </row>
    <row r="74" spans="1:10" ht="24.75" customHeight="1">
      <c r="A74" s="82" t="s">
        <v>73</v>
      </c>
      <c r="B74" s="82"/>
      <c r="C74" s="82"/>
      <c r="D74" s="82"/>
      <c r="E74" s="82"/>
      <c r="F74" s="82"/>
      <c r="G74" s="11"/>
      <c r="H74" s="75">
        <v>2440.88</v>
      </c>
      <c r="I74" s="75"/>
      <c r="J74" s="50">
        <f t="shared" si="0"/>
        <v>0.08862263274079238</v>
      </c>
    </row>
    <row r="75" spans="1:10" ht="24.75" customHeight="1">
      <c r="A75" s="82" t="s">
        <v>78</v>
      </c>
      <c r="B75" s="82"/>
      <c r="C75" s="82"/>
      <c r="D75" s="82"/>
      <c r="E75" s="82"/>
      <c r="F75" s="82"/>
      <c r="G75" s="11"/>
      <c r="H75" s="75">
        <v>7910.97</v>
      </c>
      <c r="I75" s="75"/>
      <c r="J75" s="50">
        <f t="shared" si="0"/>
        <v>0.2872287818055072</v>
      </c>
    </row>
    <row r="76" spans="1:10" ht="24.75" customHeight="1">
      <c r="A76" s="82" t="s">
        <v>82</v>
      </c>
      <c r="B76" s="82"/>
      <c r="C76" s="82"/>
      <c r="D76" s="82"/>
      <c r="E76" s="82"/>
      <c r="F76" s="82"/>
      <c r="G76" s="11"/>
      <c r="H76" s="75">
        <v>6767.04</v>
      </c>
      <c r="I76" s="75"/>
      <c r="J76" s="50">
        <f t="shared" si="0"/>
        <v>0.2456953642384106</v>
      </c>
    </row>
    <row r="77" spans="1:10" ht="24.75" customHeight="1">
      <c r="A77" s="82" t="s">
        <v>84</v>
      </c>
      <c r="B77" s="82"/>
      <c r="C77" s="82"/>
      <c r="D77" s="82"/>
      <c r="E77" s="82"/>
      <c r="F77" s="82"/>
      <c r="G77" s="11"/>
      <c r="H77" s="75">
        <v>4909.53</v>
      </c>
      <c r="I77" s="75"/>
      <c r="J77" s="50">
        <f t="shared" si="0"/>
        <v>0.17825352910421752</v>
      </c>
    </row>
    <row r="78" spans="1:10" ht="24.75" customHeight="1">
      <c r="A78" s="83"/>
      <c r="B78" s="83"/>
      <c r="C78" s="83"/>
      <c r="D78" s="84" t="s">
        <v>179</v>
      </c>
      <c r="E78" s="84"/>
      <c r="F78" s="84"/>
      <c r="G78" s="84"/>
      <c r="H78" s="75">
        <v>2793.07</v>
      </c>
      <c r="I78" s="75"/>
      <c r="J78" s="50">
        <f t="shared" si="0"/>
        <v>0.10140982630417104</v>
      </c>
    </row>
    <row r="79" spans="1:10" ht="24.75" customHeight="1">
      <c r="A79" s="83"/>
      <c r="B79" s="83"/>
      <c r="C79" s="83"/>
      <c r="D79" s="84" t="s">
        <v>87</v>
      </c>
      <c r="E79" s="84"/>
      <c r="F79" s="84"/>
      <c r="G79" s="84"/>
      <c r="H79" s="75">
        <v>2116.46</v>
      </c>
      <c r="I79" s="75"/>
      <c r="J79" s="50">
        <f t="shared" si="0"/>
        <v>0.07684370280004649</v>
      </c>
    </row>
    <row r="80" spans="1:10" ht="24.75" customHeight="1">
      <c r="A80" s="82" t="s">
        <v>88</v>
      </c>
      <c r="B80" s="82"/>
      <c r="C80" s="82"/>
      <c r="D80" s="82"/>
      <c r="E80" s="82"/>
      <c r="F80" s="82"/>
      <c r="G80" s="11"/>
      <c r="H80" s="75">
        <v>2163.04</v>
      </c>
      <c r="I80" s="75"/>
      <c r="J80" s="50">
        <f aca="true" t="shared" si="1" ref="J80:J89">H80/12/2295.2</f>
        <v>0.07853491344254677</v>
      </c>
    </row>
    <row r="81" spans="1:10" ht="15">
      <c r="A81" s="82" t="s">
        <v>90</v>
      </c>
      <c r="B81" s="82"/>
      <c r="C81" s="82"/>
      <c r="D81" s="82"/>
      <c r="E81" s="82"/>
      <c r="F81" s="82"/>
      <c r="G81" s="11"/>
      <c r="H81" s="75">
        <v>8497.76</v>
      </c>
      <c r="I81" s="75"/>
      <c r="J81" s="50">
        <f t="shared" si="1"/>
        <v>0.30853375159753693</v>
      </c>
    </row>
    <row r="82" spans="1:10" ht="15">
      <c r="A82" s="82" t="s">
        <v>118</v>
      </c>
      <c r="B82" s="82"/>
      <c r="C82" s="82"/>
      <c r="D82" s="82"/>
      <c r="E82" s="82"/>
      <c r="F82" s="82"/>
      <c r="G82" s="11"/>
      <c r="H82" s="75">
        <v>112923.84</v>
      </c>
      <c r="I82" s="75"/>
      <c r="J82" s="50">
        <f t="shared" si="1"/>
        <v>4.1000000000000005</v>
      </c>
    </row>
    <row r="83" spans="1:10" ht="15">
      <c r="A83" s="82" t="s">
        <v>94</v>
      </c>
      <c r="B83" s="82"/>
      <c r="C83" s="82"/>
      <c r="D83" s="82"/>
      <c r="E83" s="82"/>
      <c r="F83" s="82"/>
      <c r="G83" s="11"/>
      <c r="H83" s="75">
        <v>36594.31</v>
      </c>
      <c r="I83" s="75"/>
      <c r="J83" s="50">
        <f t="shared" si="1"/>
        <v>1.3286536394794934</v>
      </c>
    </row>
    <row r="84" spans="1:10" ht="15">
      <c r="A84" s="86" t="s">
        <v>95</v>
      </c>
      <c r="B84" s="86"/>
      <c r="C84" s="86"/>
      <c r="D84" s="86"/>
      <c r="E84" s="86"/>
      <c r="F84" s="86"/>
      <c r="G84" s="11"/>
      <c r="H84" s="75">
        <v>16212.75</v>
      </c>
      <c r="I84" s="75"/>
      <c r="J84" s="50">
        <f t="shared" si="1"/>
        <v>0.5886469588706867</v>
      </c>
    </row>
    <row r="85" spans="1:10" ht="15">
      <c r="A85" s="86" t="s">
        <v>96</v>
      </c>
      <c r="B85" s="86"/>
      <c r="C85" s="86"/>
      <c r="D85" s="86"/>
      <c r="E85" s="86"/>
      <c r="F85" s="86"/>
      <c r="G85" s="11"/>
      <c r="H85" s="75">
        <v>20381.56</v>
      </c>
      <c r="I85" s="75"/>
      <c r="J85" s="50">
        <f t="shared" si="1"/>
        <v>0.7400066806088068</v>
      </c>
    </row>
    <row r="86" spans="1:10" ht="45" customHeight="1">
      <c r="A86" s="82" t="s">
        <v>97</v>
      </c>
      <c r="B86" s="82"/>
      <c r="C86" s="82"/>
      <c r="D86" s="82"/>
      <c r="E86" s="82"/>
      <c r="F86" s="82"/>
      <c r="G86" s="11"/>
      <c r="H86" s="75">
        <v>87914.77</v>
      </c>
      <c r="I86" s="75"/>
      <c r="J86" s="50">
        <f t="shared" si="1"/>
        <v>3.191979275589637</v>
      </c>
    </row>
    <row r="87" spans="1:10" ht="15">
      <c r="A87" s="86" t="s">
        <v>98</v>
      </c>
      <c r="B87" s="86"/>
      <c r="C87" s="86"/>
      <c r="D87" s="86"/>
      <c r="E87" s="86"/>
      <c r="F87" s="86"/>
      <c r="G87" s="11"/>
      <c r="H87" s="75">
        <v>44231.45</v>
      </c>
      <c r="I87" s="75"/>
      <c r="J87" s="50">
        <f t="shared" si="1"/>
        <v>1.605940295689555</v>
      </c>
    </row>
    <row r="88" spans="1:10" ht="15">
      <c r="A88" s="86" t="s">
        <v>99</v>
      </c>
      <c r="B88" s="86"/>
      <c r="C88" s="86"/>
      <c r="D88" s="86"/>
      <c r="E88" s="86"/>
      <c r="F88" s="86"/>
      <c r="G88" s="11"/>
      <c r="H88" s="75">
        <v>7417.92</v>
      </c>
      <c r="I88" s="75"/>
      <c r="J88" s="50">
        <f t="shared" si="1"/>
        <v>0.269327291739282</v>
      </c>
    </row>
    <row r="89" spans="1:10" ht="15">
      <c r="A89" s="86" t="s">
        <v>100</v>
      </c>
      <c r="B89" s="86"/>
      <c r="C89" s="86"/>
      <c r="D89" s="86"/>
      <c r="E89" s="86"/>
      <c r="F89" s="86"/>
      <c r="G89" s="11"/>
      <c r="H89" s="85">
        <v>36265.4</v>
      </c>
      <c r="I89" s="85"/>
      <c r="J89" s="50">
        <f t="shared" si="1"/>
        <v>1.3167116881607994</v>
      </c>
    </row>
    <row r="90" spans="1:10" ht="15">
      <c r="A90" s="87" t="s">
        <v>101</v>
      </c>
      <c r="B90" s="87"/>
      <c r="C90" s="87"/>
      <c r="D90" s="88">
        <v>556965.5</v>
      </c>
      <c r="E90" s="88"/>
      <c r="F90" s="88"/>
      <c r="G90" s="88"/>
      <c r="H90" s="88"/>
      <c r="I90" s="88"/>
      <c r="J90" s="51"/>
    </row>
    <row r="91" spans="1:11" ht="15">
      <c r="A91" s="7"/>
      <c r="B91" s="7"/>
      <c r="C91" s="7"/>
      <c r="D91" s="78"/>
      <c r="E91" s="78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77" t="s">
        <v>102</v>
      </c>
      <c r="B93" s="77"/>
      <c r="C93" s="7"/>
      <c r="D93" s="7"/>
      <c r="E93" s="7"/>
      <c r="F93" s="7"/>
      <c r="G93" s="7"/>
      <c r="H93" s="7"/>
      <c r="I93" s="7"/>
      <c r="J93" s="7" t="s">
        <v>103</v>
      </c>
      <c r="K93" s="7"/>
    </row>
    <row r="94" spans="1:11" ht="15">
      <c r="A94" s="7" t="s">
        <v>0</v>
      </c>
      <c r="B94" s="7"/>
      <c r="C94" s="7"/>
      <c r="D94" s="7"/>
      <c r="E94" s="7"/>
      <c r="F94" s="7"/>
      <c r="G94" s="7"/>
      <c r="H94" s="7"/>
      <c r="I94" s="7"/>
      <c r="J94" s="7"/>
      <c r="K94" s="7"/>
    </row>
  </sheetData>
  <sheetProtection/>
  <mergeCells count="199">
    <mergeCell ref="A90:C90"/>
    <mergeCell ref="D90:I90"/>
    <mergeCell ref="D91:E91"/>
    <mergeCell ref="A93:B93"/>
    <mergeCell ref="A89:F89"/>
    <mergeCell ref="H89:I89"/>
    <mergeCell ref="A83:F83"/>
    <mergeCell ref="H83:I83"/>
    <mergeCell ref="A84:F84"/>
    <mergeCell ref="H84:I84"/>
    <mergeCell ref="A82:F82"/>
    <mergeCell ref="H82:I82"/>
    <mergeCell ref="A87:F87"/>
    <mergeCell ref="H87:I87"/>
    <mergeCell ref="A88:F88"/>
    <mergeCell ref="H88:I88"/>
    <mergeCell ref="A85:F85"/>
    <mergeCell ref="H85:I85"/>
    <mergeCell ref="A86:F86"/>
    <mergeCell ref="H86:I86"/>
    <mergeCell ref="A78:C78"/>
    <mergeCell ref="D78:G78"/>
    <mergeCell ref="H78:I78"/>
    <mergeCell ref="A79:C79"/>
    <mergeCell ref="D79:G79"/>
    <mergeCell ref="H79:I79"/>
    <mergeCell ref="A77:F77"/>
    <mergeCell ref="H77:I77"/>
    <mergeCell ref="A81:F81"/>
    <mergeCell ref="H81:I81"/>
    <mergeCell ref="A80:F80"/>
    <mergeCell ref="H80:I80"/>
    <mergeCell ref="A75:F75"/>
    <mergeCell ref="H75:I75"/>
    <mergeCell ref="A73:F73"/>
    <mergeCell ref="H73:I73"/>
    <mergeCell ref="A74:F74"/>
    <mergeCell ref="H74:I74"/>
    <mergeCell ref="A76:F76"/>
    <mergeCell ref="H76:I76"/>
    <mergeCell ref="A71:F71"/>
    <mergeCell ref="H71:I71"/>
    <mergeCell ref="A72:C72"/>
    <mergeCell ref="D72:G72"/>
    <mergeCell ref="H72:I72"/>
    <mergeCell ref="A70:C70"/>
    <mergeCell ref="D70:G70"/>
    <mergeCell ref="H70:I70"/>
    <mergeCell ref="A68:C68"/>
    <mergeCell ref="D68:G68"/>
    <mergeCell ref="H68:I68"/>
    <mergeCell ref="A69:C69"/>
    <mergeCell ref="D69:G69"/>
    <mergeCell ref="H69:I69"/>
    <mergeCell ref="A64:C64"/>
    <mergeCell ref="D64:G64"/>
    <mergeCell ref="H64:I64"/>
    <mergeCell ref="A59:F59"/>
    <mergeCell ref="H59:I59"/>
    <mergeCell ref="A66:F66"/>
    <mergeCell ref="H66:I66"/>
    <mergeCell ref="A67:C67"/>
    <mergeCell ref="D67:G67"/>
    <mergeCell ref="H67:I67"/>
    <mergeCell ref="A65:C65"/>
    <mergeCell ref="D65:G65"/>
    <mergeCell ref="H65:I65"/>
    <mergeCell ref="A63:C63"/>
    <mergeCell ref="D63:G63"/>
    <mergeCell ref="H63:I63"/>
    <mergeCell ref="A57:F57"/>
    <mergeCell ref="H57:I57"/>
    <mergeCell ref="A58:F58"/>
    <mergeCell ref="H58:I58"/>
    <mergeCell ref="A62:C62"/>
    <mergeCell ref="D62:G62"/>
    <mergeCell ref="H62:I62"/>
    <mergeCell ref="A56:F56"/>
    <mergeCell ref="H56:I56"/>
    <mergeCell ref="A60:F60"/>
    <mergeCell ref="H60:I60"/>
    <mergeCell ref="A61:F61"/>
    <mergeCell ref="H61:I61"/>
    <mergeCell ref="A54:C54"/>
    <mergeCell ref="D54:G54"/>
    <mergeCell ref="H54:I54"/>
    <mergeCell ref="A55:C55"/>
    <mergeCell ref="D55:G55"/>
    <mergeCell ref="H55:I55"/>
    <mergeCell ref="A52:F52"/>
    <mergeCell ref="H52:I52"/>
    <mergeCell ref="A53:F53"/>
    <mergeCell ref="H53:I53"/>
    <mergeCell ref="A51:C51"/>
    <mergeCell ref="D51:G51"/>
    <mergeCell ref="H51:I51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F44"/>
    <mergeCell ref="H44:I44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6">
      <selection activeCell="E29" sqref="E29:J29"/>
    </sheetView>
  </sheetViews>
  <sheetFormatPr defaultColWidth="9.140625" defaultRowHeight="15"/>
  <sheetData>
    <row r="1" spans="1:1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>
      <c r="A5" s="16" t="s">
        <v>3</v>
      </c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5" t="s">
        <v>119</v>
      </c>
      <c r="B7" s="15"/>
      <c r="C7" s="15"/>
      <c r="D7" s="15"/>
      <c r="E7" s="15"/>
      <c r="F7" s="15" t="s">
        <v>120</v>
      </c>
      <c r="G7" s="15"/>
      <c r="H7" s="15"/>
      <c r="I7" s="93" t="s">
        <v>121</v>
      </c>
      <c r="J7" s="93"/>
      <c r="K7" s="93"/>
    </row>
    <row r="8" spans="1:11" ht="15">
      <c r="A8" s="17" t="s">
        <v>7</v>
      </c>
      <c r="B8" s="15"/>
      <c r="C8" s="15"/>
      <c r="D8" s="15"/>
      <c r="E8" s="15" t="s">
        <v>8</v>
      </c>
      <c r="F8" s="15"/>
      <c r="G8" s="15"/>
      <c r="H8" s="94">
        <v>50992.77</v>
      </c>
      <c r="I8" s="94"/>
      <c r="J8" s="15" t="s">
        <v>9</v>
      </c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89" t="s">
        <v>10</v>
      </c>
      <c r="B10" s="89"/>
      <c r="C10" s="89"/>
      <c r="D10" s="89"/>
      <c r="E10" s="89"/>
      <c r="F10" s="95" t="s">
        <v>11</v>
      </c>
      <c r="G10" s="95"/>
      <c r="H10" s="95" t="s">
        <v>12</v>
      </c>
      <c r="I10" s="95"/>
      <c r="J10" s="95" t="s">
        <v>13</v>
      </c>
      <c r="K10" s="95"/>
    </row>
    <row r="11" spans="1:11" ht="15">
      <c r="A11" s="89" t="s">
        <v>14</v>
      </c>
      <c r="B11" s="89"/>
      <c r="C11" s="89"/>
      <c r="D11" s="89"/>
      <c r="E11" s="89"/>
      <c r="F11" s="90">
        <v>26005.56</v>
      </c>
      <c r="G11" s="90"/>
      <c r="H11" s="91"/>
      <c r="I11" s="91"/>
      <c r="J11" s="90">
        <v>26005.56</v>
      </c>
      <c r="K11" s="90"/>
    </row>
    <row r="12" spans="1:11" ht="15">
      <c r="A12" s="89" t="s">
        <v>15</v>
      </c>
      <c r="B12" s="89"/>
      <c r="C12" s="89"/>
      <c r="D12" s="89"/>
      <c r="E12" s="89"/>
      <c r="F12" s="90">
        <v>26005.56</v>
      </c>
      <c r="G12" s="90"/>
      <c r="H12" s="91"/>
      <c r="I12" s="91"/>
      <c r="J12" s="90">
        <v>26005.56</v>
      </c>
      <c r="K12" s="90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 t="s">
        <v>16</v>
      </c>
      <c r="B14" s="15"/>
      <c r="C14" s="15"/>
      <c r="D14" s="94">
        <v>50992.77</v>
      </c>
      <c r="E14" s="94"/>
      <c r="F14" s="15" t="s">
        <v>9</v>
      </c>
      <c r="G14" s="15"/>
      <c r="H14" s="15"/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7" t="s">
        <v>17</v>
      </c>
      <c r="B16" s="15"/>
      <c r="C16" s="15"/>
      <c r="D16" s="15"/>
      <c r="E16" s="15" t="s">
        <v>8</v>
      </c>
      <c r="F16" s="15"/>
      <c r="G16" s="15"/>
      <c r="H16" s="94">
        <v>277529.11</v>
      </c>
      <c r="I16" s="94"/>
      <c r="J16" s="15" t="s">
        <v>9</v>
      </c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89" t="s">
        <v>10</v>
      </c>
      <c r="B18" s="89"/>
      <c r="C18" s="89"/>
      <c r="D18" s="89"/>
      <c r="E18" s="89"/>
      <c r="F18" s="95" t="s">
        <v>11</v>
      </c>
      <c r="G18" s="95"/>
      <c r="H18" s="95" t="s">
        <v>12</v>
      </c>
      <c r="I18" s="95"/>
      <c r="J18" s="95" t="s">
        <v>13</v>
      </c>
      <c r="K18" s="95"/>
    </row>
    <row r="19" spans="1:11" ht="15">
      <c r="A19" s="89" t="s">
        <v>18</v>
      </c>
      <c r="B19" s="89"/>
      <c r="C19" s="89"/>
      <c r="D19" s="89"/>
      <c r="E19" s="89"/>
      <c r="F19" s="90">
        <v>72162.24</v>
      </c>
      <c r="G19" s="90"/>
      <c r="H19" s="90">
        <v>73681.82</v>
      </c>
      <c r="I19" s="90"/>
      <c r="J19" s="90">
        <v>-1519.58</v>
      </c>
      <c r="K19" s="90"/>
    </row>
    <row r="20" spans="1:11" ht="15">
      <c r="A20" s="89" t="s">
        <v>15</v>
      </c>
      <c r="B20" s="89"/>
      <c r="C20" s="89"/>
      <c r="D20" s="89"/>
      <c r="E20" s="89"/>
      <c r="F20" s="90">
        <v>72162.24</v>
      </c>
      <c r="G20" s="90"/>
      <c r="H20" s="90">
        <v>73681.82</v>
      </c>
      <c r="I20" s="90"/>
      <c r="J20" s="90">
        <v>-1519.58</v>
      </c>
      <c r="K20" s="90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95" t="s">
        <v>20</v>
      </c>
      <c r="B22" s="95"/>
      <c r="C22" s="95"/>
      <c r="D22" s="95" t="s">
        <v>21</v>
      </c>
      <c r="E22" s="95"/>
      <c r="F22" s="95"/>
      <c r="G22" s="95"/>
      <c r="H22" s="18" t="s">
        <v>22</v>
      </c>
      <c r="I22" s="18" t="s">
        <v>23</v>
      </c>
      <c r="J22" s="95" t="s">
        <v>24</v>
      </c>
      <c r="K22" s="95"/>
    </row>
    <row r="23" spans="1:11" ht="15">
      <c r="A23" s="101" t="s">
        <v>122</v>
      </c>
      <c r="B23" s="101"/>
      <c r="C23" s="101"/>
      <c r="D23" s="101"/>
      <c r="E23" s="101"/>
      <c r="F23" s="101"/>
      <c r="G23" s="19"/>
      <c r="H23" s="18"/>
      <c r="I23" s="20"/>
      <c r="J23" s="98">
        <v>108000</v>
      </c>
      <c r="K23" s="98"/>
    </row>
    <row r="24" spans="1:11" ht="15">
      <c r="A24" s="101" t="s">
        <v>123</v>
      </c>
      <c r="B24" s="101"/>
      <c r="C24" s="101"/>
      <c r="D24" s="101"/>
      <c r="E24" s="101"/>
      <c r="F24" s="101"/>
      <c r="G24" s="19"/>
      <c r="H24" s="18"/>
      <c r="I24" s="20"/>
      <c r="J24" s="98">
        <v>108000</v>
      </c>
      <c r="K24" s="98"/>
    </row>
    <row r="25" spans="1:11" ht="15">
      <c r="A25" s="96"/>
      <c r="B25" s="96"/>
      <c r="C25" s="96"/>
      <c r="D25" s="97" t="s">
        <v>123</v>
      </c>
      <c r="E25" s="97"/>
      <c r="F25" s="97"/>
      <c r="G25" s="97"/>
      <c r="H25" s="18"/>
      <c r="I25" s="21">
        <v>3</v>
      </c>
      <c r="J25" s="98">
        <v>108000</v>
      </c>
      <c r="K25" s="98"/>
    </row>
    <row r="26" spans="1:11" ht="15">
      <c r="A26" s="99" t="s">
        <v>101</v>
      </c>
      <c r="B26" s="99"/>
      <c r="C26" s="99"/>
      <c r="D26" s="100">
        <v>108000</v>
      </c>
      <c r="E26" s="100"/>
      <c r="F26" s="100"/>
      <c r="G26" s="100"/>
      <c r="H26" s="100"/>
      <c r="I26" s="100"/>
      <c r="J26" s="100"/>
      <c r="K26" s="100"/>
    </row>
    <row r="27" spans="1:11" ht="15">
      <c r="A27" s="15" t="s">
        <v>16</v>
      </c>
      <c r="B27" s="15"/>
      <c r="C27" s="15"/>
      <c r="D27" s="94">
        <v>243210.93</v>
      </c>
      <c r="E27" s="94"/>
      <c r="F27" s="15" t="s">
        <v>9</v>
      </c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7" t="s">
        <v>19</v>
      </c>
      <c r="B29" s="15"/>
      <c r="C29" s="15"/>
      <c r="D29" s="15"/>
      <c r="E29" s="15"/>
      <c r="F29" s="15"/>
      <c r="G29" s="15"/>
      <c r="H29" s="94"/>
      <c r="I29" s="94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89" t="s">
        <v>10</v>
      </c>
      <c r="B31" s="89"/>
      <c r="C31" s="89"/>
      <c r="D31" s="89"/>
      <c r="E31" s="89"/>
      <c r="F31" s="95" t="s">
        <v>11</v>
      </c>
      <c r="G31" s="95"/>
      <c r="H31" s="95" t="s">
        <v>12</v>
      </c>
      <c r="I31" s="95"/>
      <c r="J31" s="95" t="s">
        <v>13</v>
      </c>
      <c r="K31" s="95"/>
    </row>
    <row r="32" spans="1:11" ht="15">
      <c r="A32" s="89" t="s">
        <v>18</v>
      </c>
      <c r="B32" s="89"/>
      <c r="C32" s="89"/>
      <c r="D32" s="89"/>
      <c r="E32" s="89"/>
      <c r="F32" s="90">
        <v>377000.16</v>
      </c>
      <c r="G32" s="90"/>
      <c r="H32" s="90">
        <v>368226.41</v>
      </c>
      <c r="I32" s="90"/>
      <c r="J32" s="90">
        <v>8773.75</v>
      </c>
      <c r="K32" s="90"/>
    </row>
    <row r="33" spans="1:11" ht="15">
      <c r="A33" s="89" t="s">
        <v>15</v>
      </c>
      <c r="B33" s="89"/>
      <c r="C33" s="89"/>
      <c r="D33" s="89"/>
      <c r="E33" s="89"/>
      <c r="F33" s="90">
        <v>377000.16</v>
      </c>
      <c r="G33" s="90"/>
      <c r="H33" s="90">
        <v>368226.41</v>
      </c>
      <c r="I33" s="90"/>
      <c r="J33" s="90">
        <v>8773.75</v>
      </c>
      <c r="K33" s="90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0" ht="32.25">
      <c r="A35" s="95" t="s">
        <v>20</v>
      </c>
      <c r="B35" s="95"/>
      <c r="C35" s="95"/>
      <c r="D35" s="95" t="s">
        <v>21</v>
      </c>
      <c r="E35" s="95"/>
      <c r="F35" s="95"/>
      <c r="G35" s="95"/>
      <c r="H35" s="95" t="s">
        <v>24</v>
      </c>
      <c r="I35" s="95"/>
      <c r="J35" s="49" t="s">
        <v>178</v>
      </c>
    </row>
    <row r="36" spans="1:10" ht="15" customHeight="1">
      <c r="A36" s="101" t="s">
        <v>25</v>
      </c>
      <c r="B36" s="101"/>
      <c r="C36" s="101"/>
      <c r="D36" s="101"/>
      <c r="E36" s="101"/>
      <c r="F36" s="101"/>
      <c r="G36" s="19"/>
      <c r="H36" s="90">
        <v>141957.91</v>
      </c>
      <c r="I36" s="90"/>
      <c r="J36" s="50">
        <f>H36/12/2231.3</f>
        <v>5.301763919389295</v>
      </c>
    </row>
    <row r="37" spans="1:10" ht="15" customHeight="1">
      <c r="A37" s="101" t="s">
        <v>26</v>
      </c>
      <c r="B37" s="101"/>
      <c r="C37" s="101"/>
      <c r="D37" s="101"/>
      <c r="E37" s="101"/>
      <c r="F37" s="101"/>
      <c r="G37" s="19"/>
      <c r="H37" s="90">
        <v>24757.63</v>
      </c>
      <c r="I37" s="90"/>
      <c r="J37" s="50">
        <f aca="true" t="shared" si="0" ref="J37:J89">H37/12/2231.3</f>
        <v>0.9246339951298943</v>
      </c>
    </row>
    <row r="38" spans="1:11" ht="24.75" customHeight="1">
      <c r="A38" s="96"/>
      <c r="B38" s="96"/>
      <c r="C38" s="96"/>
      <c r="D38" s="97" t="s">
        <v>27</v>
      </c>
      <c r="E38" s="97"/>
      <c r="F38" s="97"/>
      <c r="G38" s="97"/>
      <c r="H38" s="90">
        <v>11635.8</v>
      </c>
      <c r="I38" s="90"/>
      <c r="J38" s="50">
        <f t="shared" si="0"/>
        <v>0.43456729260968935</v>
      </c>
      <c r="K38" s="52"/>
    </row>
    <row r="39" spans="1:11" ht="24.75" customHeight="1">
      <c r="A39" s="96"/>
      <c r="B39" s="96"/>
      <c r="C39" s="96"/>
      <c r="D39" s="97" t="s">
        <v>28</v>
      </c>
      <c r="E39" s="97"/>
      <c r="F39" s="97"/>
      <c r="G39" s="97"/>
      <c r="H39" s="90">
        <v>6719.24</v>
      </c>
      <c r="I39" s="90"/>
      <c r="J39" s="50">
        <f t="shared" si="0"/>
        <v>0.25094638402127306</v>
      </c>
      <c r="K39" s="52"/>
    </row>
    <row r="40" spans="1:10" ht="15" customHeight="1">
      <c r="A40" s="96"/>
      <c r="B40" s="96"/>
      <c r="C40" s="96"/>
      <c r="D40" s="97" t="s">
        <v>29</v>
      </c>
      <c r="E40" s="97"/>
      <c r="F40" s="97"/>
      <c r="G40" s="97"/>
      <c r="H40" s="90">
        <v>6402.59</v>
      </c>
      <c r="I40" s="90"/>
      <c r="J40" s="50">
        <f t="shared" si="0"/>
        <v>0.23912031849893184</v>
      </c>
    </row>
    <row r="41" spans="1:10" ht="15" customHeight="1">
      <c r="A41" s="101" t="s">
        <v>30</v>
      </c>
      <c r="B41" s="101"/>
      <c r="C41" s="101"/>
      <c r="D41" s="101"/>
      <c r="E41" s="101"/>
      <c r="F41" s="101"/>
      <c r="G41" s="19"/>
      <c r="H41" s="90">
        <v>4880.56</v>
      </c>
      <c r="I41" s="90"/>
      <c r="J41" s="50">
        <f t="shared" si="0"/>
        <v>0.18227640090231403</v>
      </c>
    </row>
    <row r="42" spans="1:10" ht="24.75" customHeight="1">
      <c r="A42" s="96"/>
      <c r="B42" s="96"/>
      <c r="C42" s="96"/>
      <c r="D42" s="97" t="s">
        <v>31</v>
      </c>
      <c r="E42" s="97"/>
      <c r="F42" s="97"/>
      <c r="G42" s="97"/>
      <c r="H42" s="90">
        <v>1294.08</v>
      </c>
      <c r="I42" s="90"/>
      <c r="J42" s="50">
        <f t="shared" si="0"/>
        <v>0.04833056962308967</v>
      </c>
    </row>
    <row r="43" spans="1:10" ht="15" customHeight="1">
      <c r="A43" s="96"/>
      <c r="B43" s="96"/>
      <c r="C43" s="96"/>
      <c r="D43" s="97" t="s">
        <v>32</v>
      </c>
      <c r="E43" s="97"/>
      <c r="F43" s="97"/>
      <c r="G43" s="97"/>
      <c r="H43" s="90">
        <v>3586.48</v>
      </c>
      <c r="I43" s="90"/>
      <c r="J43" s="50">
        <f t="shared" si="0"/>
        <v>0.13394583127922435</v>
      </c>
    </row>
    <row r="44" spans="1:10" ht="15" customHeight="1">
      <c r="A44" s="101" t="s">
        <v>33</v>
      </c>
      <c r="B44" s="101"/>
      <c r="C44" s="101"/>
      <c r="D44" s="101"/>
      <c r="E44" s="101"/>
      <c r="F44" s="101"/>
      <c r="G44" s="19"/>
      <c r="H44" s="90">
        <v>25639.13</v>
      </c>
      <c r="I44" s="90"/>
      <c r="J44" s="50">
        <f t="shared" si="0"/>
        <v>0.9575557597215375</v>
      </c>
    </row>
    <row r="45" spans="1:10" ht="15" customHeight="1">
      <c r="A45" s="96"/>
      <c r="B45" s="96"/>
      <c r="C45" s="96"/>
      <c r="D45" s="97" t="s">
        <v>34</v>
      </c>
      <c r="E45" s="97"/>
      <c r="F45" s="97"/>
      <c r="G45" s="97"/>
      <c r="H45" s="90">
        <v>939.89</v>
      </c>
      <c r="I45" s="90"/>
      <c r="J45" s="50">
        <f t="shared" si="0"/>
        <v>0.03510248136362957</v>
      </c>
    </row>
    <row r="46" spans="1:10" ht="24.75" customHeight="1">
      <c r="A46" s="96"/>
      <c r="B46" s="96"/>
      <c r="C46" s="96"/>
      <c r="D46" s="97" t="s">
        <v>35</v>
      </c>
      <c r="E46" s="97"/>
      <c r="F46" s="97"/>
      <c r="G46" s="97"/>
      <c r="H46" s="102">
        <v>5415.8</v>
      </c>
      <c r="I46" s="102"/>
      <c r="J46" s="50">
        <f t="shared" si="0"/>
        <v>0.20226624239979682</v>
      </c>
    </row>
    <row r="47" spans="1:10" ht="24.75" customHeight="1">
      <c r="A47" s="96"/>
      <c r="B47" s="96"/>
      <c r="C47" s="96"/>
      <c r="D47" s="97" t="s">
        <v>36</v>
      </c>
      <c r="E47" s="97"/>
      <c r="F47" s="97"/>
      <c r="G47" s="97"/>
      <c r="H47" s="90">
        <v>3544.84</v>
      </c>
      <c r="I47" s="90"/>
      <c r="J47" s="50">
        <f t="shared" si="0"/>
        <v>0.13239068405563276</v>
      </c>
    </row>
    <row r="48" spans="1:10" ht="24.75" customHeight="1">
      <c r="A48" s="96"/>
      <c r="B48" s="96"/>
      <c r="C48" s="96"/>
      <c r="D48" s="97" t="s">
        <v>37</v>
      </c>
      <c r="E48" s="97"/>
      <c r="F48" s="97"/>
      <c r="G48" s="97"/>
      <c r="H48" s="102">
        <v>3170.6</v>
      </c>
      <c r="I48" s="102"/>
      <c r="J48" s="50">
        <f t="shared" si="0"/>
        <v>0.11841377970988509</v>
      </c>
    </row>
    <row r="49" spans="1:10" ht="15" customHeight="1">
      <c r="A49" s="96"/>
      <c r="B49" s="96"/>
      <c r="C49" s="96"/>
      <c r="D49" s="97" t="s">
        <v>38</v>
      </c>
      <c r="E49" s="97"/>
      <c r="F49" s="97"/>
      <c r="G49" s="97"/>
      <c r="H49" s="90">
        <v>4357.16</v>
      </c>
      <c r="I49" s="90"/>
      <c r="J49" s="50">
        <f t="shared" si="0"/>
        <v>0.16272875304381598</v>
      </c>
    </row>
    <row r="50" spans="1:10" ht="24.75" customHeight="1">
      <c r="A50" s="96"/>
      <c r="B50" s="96"/>
      <c r="C50" s="96"/>
      <c r="D50" s="97" t="s">
        <v>39</v>
      </c>
      <c r="E50" s="97"/>
      <c r="F50" s="97"/>
      <c r="G50" s="97"/>
      <c r="H50" s="102">
        <v>5955.2</v>
      </c>
      <c r="I50" s="102"/>
      <c r="J50" s="50">
        <f t="shared" si="0"/>
        <v>0.22241144922989586</v>
      </c>
    </row>
    <row r="51" spans="1:11" ht="24.75" customHeight="1">
      <c r="A51" s="96"/>
      <c r="B51" s="96"/>
      <c r="C51" s="96"/>
      <c r="D51" s="97" t="s">
        <v>40</v>
      </c>
      <c r="E51" s="97"/>
      <c r="F51" s="97"/>
      <c r="G51" s="97"/>
      <c r="H51" s="90">
        <v>2255.64</v>
      </c>
      <c r="I51" s="90"/>
      <c r="J51" s="50">
        <f t="shared" si="0"/>
        <v>0.08424236991888136</v>
      </c>
      <c r="K51" s="52"/>
    </row>
    <row r="52" spans="1:10" ht="15" customHeight="1">
      <c r="A52" s="101" t="s">
        <v>41</v>
      </c>
      <c r="B52" s="101"/>
      <c r="C52" s="101"/>
      <c r="D52" s="101"/>
      <c r="E52" s="101"/>
      <c r="F52" s="101"/>
      <c r="G52" s="19"/>
      <c r="H52" s="90">
        <v>86680.59</v>
      </c>
      <c r="I52" s="90"/>
      <c r="J52" s="50">
        <f t="shared" si="0"/>
        <v>3.2372977636355484</v>
      </c>
    </row>
    <row r="53" spans="1:10" ht="15" customHeight="1">
      <c r="A53" s="96"/>
      <c r="B53" s="96"/>
      <c r="C53" s="96"/>
      <c r="D53" s="97" t="s">
        <v>42</v>
      </c>
      <c r="E53" s="97"/>
      <c r="F53" s="97"/>
      <c r="G53" s="97"/>
      <c r="H53" s="90">
        <v>3676.27</v>
      </c>
      <c r="I53" s="90"/>
      <c r="J53" s="50">
        <f t="shared" si="0"/>
        <v>0.13729925753297778</v>
      </c>
    </row>
    <row r="54" spans="1:10" ht="15" customHeight="1">
      <c r="A54" s="96"/>
      <c r="B54" s="96"/>
      <c r="C54" s="96"/>
      <c r="D54" s="97" t="s">
        <v>43</v>
      </c>
      <c r="E54" s="97"/>
      <c r="F54" s="97"/>
      <c r="G54" s="97"/>
      <c r="H54" s="90">
        <v>83004.32</v>
      </c>
      <c r="I54" s="90"/>
      <c r="J54" s="50">
        <f t="shared" si="0"/>
        <v>3.099998506102571</v>
      </c>
    </row>
    <row r="55" spans="1:10" ht="15" customHeight="1">
      <c r="A55" s="101" t="s">
        <v>44</v>
      </c>
      <c r="B55" s="101"/>
      <c r="C55" s="101"/>
      <c r="D55" s="101"/>
      <c r="E55" s="101"/>
      <c r="F55" s="101"/>
      <c r="G55" s="19"/>
      <c r="H55" s="90">
        <v>38355.59</v>
      </c>
      <c r="I55" s="90"/>
      <c r="J55" s="50">
        <f t="shared" si="0"/>
        <v>1.4324829322218733</v>
      </c>
    </row>
    <row r="56" spans="1:10" ht="15">
      <c r="A56" s="103" t="s">
        <v>45</v>
      </c>
      <c r="B56" s="103"/>
      <c r="C56" s="103"/>
      <c r="D56" s="103"/>
      <c r="E56" s="103"/>
      <c r="F56" s="103"/>
      <c r="G56" s="19"/>
      <c r="H56" s="90">
        <v>1999.15</v>
      </c>
      <c r="I56" s="90"/>
      <c r="J56" s="50">
        <f t="shared" si="0"/>
        <v>0.07466312612975992</v>
      </c>
    </row>
    <row r="57" spans="1:10" ht="24.75" customHeight="1">
      <c r="A57" s="103" t="s">
        <v>46</v>
      </c>
      <c r="B57" s="103"/>
      <c r="C57" s="103"/>
      <c r="D57" s="103"/>
      <c r="E57" s="103"/>
      <c r="F57" s="103"/>
      <c r="G57" s="19"/>
      <c r="H57" s="102">
        <v>1456.7</v>
      </c>
      <c r="I57" s="102"/>
      <c r="J57" s="50">
        <f t="shared" si="0"/>
        <v>0.05440400962069944</v>
      </c>
    </row>
    <row r="58" spans="1:10" ht="24.75" customHeight="1">
      <c r="A58" s="103" t="s">
        <v>47</v>
      </c>
      <c r="B58" s="103"/>
      <c r="C58" s="103"/>
      <c r="D58" s="103"/>
      <c r="E58" s="103"/>
      <c r="F58" s="103"/>
      <c r="G58" s="19"/>
      <c r="H58" s="90">
        <v>11886.64</v>
      </c>
      <c r="I58" s="90"/>
      <c r="J58" s="50">
        <f t="shared" si="0"/>
        <v>0.4439355233869642</v>
      </c>
    </row>
    <row r="59" spans="1:10" ht="15">
      <c r="A59" s="103" t="s">
        <v>48</v>
      </c>
      <c r="B59" s="103"/>
      <c r="C59" s="103"/>
      <c r="D59" s="103"/>
      <c r="E59" s="103"/>
      <c r="F59" s="103"/>
      <c r="G59" s="19"/>
      <c r="H59" s="102">
        <v>208.1</v>
      </c>
      <c r="I59" s="102"/>
      <c r="J59" s="50">
        <f t="shared" si="0"/>
        <v>0.007772001374385633</v>
      </c>
    </row>
    <row r="60" spans="1:10" ht="15">
      <c r="A60" s="103" t="s">
        <v>114</v>
      </c>
      <c r="B60" s="103"/>
      <c r="C60" s="103"/>
      <c r="D60" s="103"/>
      <c r="E60" s="103"/>
      <c r="F60" s="103"/>
      <c r="G60" s="19"/>
      <c r="H60" s="98">
        <v>22805</v>
      </c>
      <c r="I60" s="98"/>
      <c r="J60" s="50">
        <f t="shared" si="0"/>
        <v>0.8517082717100644</v>
      </c>
    </row>
    <row r="61" spans="1:10" ht="15">
      <c r="A61" s="101" t="s">
        <v>52</v>
      </c>
      <c r="B61" s="101"/>
      <c r="C61" s="101"/>
      <c r="D61" s="101"/>
      <c r="E61" s="101"/>
      <c r="F61" s="101"/>
      <c r="G61" s="19"/>
      <c r="H61" s="90">
        <v>12509.19</v>
      </c>
      <c r="I61" s="90"/>
      <c r="J61" s="50">
        <f t="shared" si="0"/>
        <v>0.46718616949760233</v>
      </c>
    </row>
    <row r="62" spans="1:10" ht="15">
      <c r="A62" s="96"/>
      <c r="B62" s="96"/>
      <c r="C62" s="96"/>
      <c r="D62" s="97" t="s">
        <v>54</v>
      </c>
      <c r="E62" s="97"/>
      <c r="F62" s="97"/>
      <c r="G62" s="97"/>
      <c r="H62" s="90">
        <v>2546.54</v>
      </c>
      <c r="I62" s="90"/>
      <c r="J62" s="50">
        <f t="shared" si="0"/>
        <v>0.09510673897130223</v>
      </c>
    </row>
    <row r="63" spans="1:10" ht="15">
      <c r="A63" s="96"/>
      <c r="B63" s="96"/>
      <c r="C63" s="96"/>
      <c r="D63" s="97" t="s">
        <v>115</v>
      </c>
      <c r="E63" s="97"/>
      <c r="F63" s="97"/>
      <c r="G63" s="97"/>
      <c r="H63" s="102">
        <v>288.6</v>
      </c>
      <c r="I63" s="102"/>
      <c r="J63" s="50">
        <f t="shared" si="0"/>
        <v>0.010778469950253215</v>
      </c>
    </row>
    <row r="64" spans="1:10" ht="15">
      <c r="A64" s="96"/>
      <c r="B64" s="96"/>
      <c r="C64" s="96"/>
      <c r="D64" s="97" t="s">
        <v>56</v>
      </c>
      <c r="E64" s="97"/>
      <c r="F64" s="97"/>
      <c r="G64" s="97"/>
      <c r="H64" s="90">
        <v>239.21</v>
      </c>
      <c r="I64" s="90"/>
      <c r="J64" s="50">
        <f t="shared" si="0"/>
        <v>0.008933880099792348</v>
      </c>
    </row>
    <row r="65" spans="1:11" ht="24.75" customHeight="1">
      <c r="A65" s="96"/>
      <c r="B65" s="96"/>
      <c r="C65" s="96"/>
      <c r="D65" s="97" t="s">
        <v>58</v>
      </c>
      <c r="E65" s="97"/>
      <c r="F65" s="97"/>
      <c r="G65" s="97"/>
      <c r="H65" s="90">
        <v>9434.84</v>
      </c>
      <c r="I65" s="90"/>
      <c r="J65" s="50">
        <f t="shared" si="0"/>
        <v>0.3523670804762545</v>
      </c>
      <c r="K65" s="52"/>
    </row>
    <row r="66" spans="1:10" ht="15">
      <c r="A66" s="101" t="s">
        <v>59</v>
      </c>
      <c r="B66" s="101"/>
      <c r="C66" s="101"/>
      <c r="D66" s="101"/>
      <c r="E66" s="101"/>
      <c r="F66" s="101"/>
      <c r="G66" s="19"/>
      <c r="H66" s="90">
        <v>10118.99</v>
      </c>
      <c r="I66" s="90"/>
      <c r="J66" s="50">
        <f t="shared" si="0"/>
        <v>0.37791832862755637</v>
      </c>
    </row>
    <row r="67" spans="1:10" ht="15">
      <c r="A67" s="96"/>
      <c r="B67" s="96"/>
      <c r="C67" s="96"/>
      <c r="D67" s="97" t="s">
        <v>60</v>
      </c>
      <c r="E67" s="97"/>
      <c r="F67" s="97"/>
      <c r="G67" s="97"/>
      <c r="H67" s="90">
        <v>306.68</v>
      </c>
      <c r="I67" s="90"/>
      <c r="J67" s="50">
        <f t="shared" si="0"/>
        <v>0.011453711588162357</v>
      </c>
    </row>
    <row r="68" spans="1:11" ht="15">
      <c r="A68" s="103" t="s">
        <v>66</v>
      </c>
      <c r="B68" s="103"/>
      <c r="C68" s="103"/>
      <c r="D68" s="103"/>
      <c r="E68" s="103"/>
      <c r="F68" s="103"/>
      <c r="G68" s="19"/>
      <c r="H68" s="90">
        <v>9812.31</v>
      </c>
      <c r="I68" s="90"/>
      <c r="J68" s="50">
        <f t="shared" si="0"/>
        <v>0.36646461703939404</v>
      </c>
      <c r="K68" s="52"/>
    </row>
    <row r="69" spans="1:10" ht="24.75" customHeight="1">
      <c r="A69" s="101" t="s">
        <v>68</v>
      </c>
      <c r="B69" s="101"/>
      <c r="C69" s="101"/>
      <c r="D69" s="101"/>
      <c r="E69" s="101"/>
      <c r="F69" s="101"/>
      <c r="G69" s="19"/>
      <c r="H69" s="90">
        <v>29760.44</v>
      </c>
      <c r="I69" s="90"/>
      <c r="J69" s="50">
        <f t="shared" si="0"/>
        <v>1.1114761200495973</v>
      </c>
    </row>
    <row r="70" spans="1:10" ht="24.75" customHeight="1">
      <c r="A70" s="96"/>
      <c r="B70" s="96"/>
      <c r="C70" s="96"/>
      <c r="D70" s="97" t="s">
        <v>69</v>
      </c>
      <c r="E70" s="97"/>
      <c r="F70" s="97"/>
      <c r="G70" s="97"/>
      <c r="H70" s="90">
        <v>7349.63</v>
      </c>
      <c r="I70" s="90"/>
      <c r="J70" s="50">
        <f t="shared" si="0"/>
        <v>0.2744898340279956</v>
      </c>
    </row>
    <row r="71" spans="1:10" ht="15">
      <c r="A71" s="96"/>
      <c r="B71" s="96"/>
      <c r="C71" s="96"/>
      <c r="D71" s="97" t="s">
        <v>124</v>
      </c>
      <c r="E71" s="97"/>
      <c r="F71" s="97"/>
      <c r="G71" s="97"/>
      <c r="H71" s="102">
        <v>2883.6</v>
      </c>
      <c r="I71" s="102"/>
      <c r="J71" s="50">
        <f t="shared" si="0"/>
        <v>0.10769506565679199</v>
      </c>
    </row>
    <row r="72" spans="1:10" ht="15">
      <c r="A72" s="103" t="s">
        <v>71</v>
      </c>
      <c r="B72" s="103"/>
      <c r="C72" s="103"/>
      <c r="D72" s="103"/>
      <c r="E72" s="103"/>
      <c r="F72" s="103"/>
      <c r="G72" s="19"/>
      <c r="H72" s="90">
        <v>19527.21</v>
      </c>
      <c r="I72" s="90"/>
      <c r="J72" s="50">
        <f t="shared" si="0"/>
        <v>0.7292912203648096</v>
      </c>
    </row>
    <row r="73" spans="1:10" ht="24.75" customHeight="1">
      <c r="A73" s="101" t="s">
        <v>73</v>
      </c>
      <c r="B73" s="101"/>
      <c r="C73" s="101"/>
      <c r="D73" s="101"/>
      <c r="E73" s="101"/>
      <c r="F73" s="101"/>
      <c r="G73" s="19"/>
      <c r="H73" s="90">
        <v>2334.51</v>
      </c>
      <c r="I73" s="90"/>
      <c r="J73" s="50">
        <f t="shared" si="0"/>
        <v>0.0871879621745171</v>
      </c>
    </row>
    <row r="74" spans="1:10" ht="24.75" customHeight="1">
      <c r="A74" s="103" t="s">
        <v>125</v>
      </c>
      <c r="B74" s="103"/>
      <c r="C74" s="103"/>
      <c r="D74" s="103"/>
      <c r="E74" s="103"/>
      <c r="F74" s="103"/>
      <c r="G74" s="19"/>
      <c r="H74" s="90">
        <v>372.75</v>
      </c>
      <c r="I74" s="90"/>
      <c r="J74" s="50">
        <f t="shared" si="0"/>
        <v>0.013921256666517275</v>
      </c>
    </row>
    <row r="75" spans="1:10" ht="15">
      <c r="A75" s="103" t="s">
        <v>76</v>
      </c>
      <c r="B75" s="103"/>
      <c r="C75" s="103"/>
      <c r="D75" s="103"/>
      <c r="E75" s="103"/>
      <c r="F75" s="103"/>
      <c r="G75" s="19"/>
      <c r="H75" s="90">
        <v>1961.76</v>
      </c>
      <c r="I75" s="90"/>
      <c r="J75" s="50">
        <f t="shared" si="0"/>
        <v>0.07326670550799981</v>
      </c>
    </row>
    <row r="76" spans="1:10" ht="24.75" customHeight="1">
      <c r="A76" s="101" t="s">
        <v>78</v>
      </c>
      <c r="B76" s="101"/>
      <c r="C76" s="101"/>
      <c r="D76" s="101"/>
      <c r="E76" s="101"/>
      <c r="F76" s="101"/>
      <c r="G76" s="19"/>
      <c r="H76" s="90">
        <v>12673.17</v>
      </c>
      <c r="I76" s="90"/>
      <c r="J76" s="50">
        <f t="shared" si="0"/>
        <v>0.47331040200779817</v>
      </c>
    </row>
    <row r="77" spans="1:10" ht="24.75" customHeight="1">
      <c r="A77" s="101" t="s">
        <v>82</v>
      </c>
      <c r="B77" s="101"/>
      <c r="C77" s="101"/>
      <c r="D77" s="101"/>
      <c r="E77" s="101"/>
      <c r="F77" s="101"/>
      <c r="G77" s="19"/>
      <c r="H77" s="90">
        <v>5359.52</v>
      </c>
      <c r="I77" s="90"/>
      <c r="J77" s="50">
        <f t="shared" si="0"/>
        <v>0.20016432871719028</v>
      </c>
    </row>
    <row r="78" spans="1:10" ht="24.75" customHeight="1">
      <c r="A78" s="101" t="s">
        <v>84</v>
      </c>
      <c r="B78" s="101"/>
      <c r="C78" s="101"/>
      <c r="D78" s="101"/>
      <c r="E78" s="101"/>
      <c r="F78" s="101"/>
      <c r="G78" s="19"/>
      <c r="H78" s="90">
        <v>4902.47</v>
      </c>
      <c r="I78" s="90"/>
      <c r="J78" s="50">
        <f t="shared" si="0"/>
        <v>0.18309468321905017</v>
      </c>
    </row>
    <row r="79" spans="1:10" ht="24.75" customHeight="1">
      <c r="A79" s="96"/>
      <c r="B79" s="96"/>
      <c r="C79" s="96"/>
      <c r="D79" s="97" t="s">
        <v>179</v>
      </c>
      <c r="E79" s="97"/>
      <c r="F79" s="97"/>
      <c r="G79" s="97"/>
      <c r="H79" s="90">
        <v>2854.46</v>
      </c>
      <c r="I79" s="90"/>
      <c r="J79" s="50">
        <f t="shared" si="0"/>
        <v>0.10660676137976366</v>
      </c>
    </row>
    <row r="80" spans="1:10" ht="24.75" customHeight="1">
      <c r="A80" s="96"/>
      <c r="B80" s="96"/>
      <c r="C80" s="96"/>
      <c r="D80" s="97" t="s">
        <v>87</v>
      </c>
      <c r="E80" s="97"/>
      <c r="F80" s="97"/>
      <c r="G80" s="97"/>
      <c r="H80" s="90">
        <v>2048.01</v>
      </c>
      <c r="I80" s="90"/>
      <c r="J80" s="50">
        <f t="shared" si="0"/>
        <v>0.07648792183928652</v>
      </c>
    </row>
    <row r="81" spans="1:10" ht="24.75" customHeight="1">
      <c r="A81" s="101" t="s">
        <v>88</v>
      </c>
      <c r="B81" s="101"/>
      <c r="C81" s="101"/>
      <c r="D81" s="101"/>
      <c r="E81" s="101"/>
      <c r="F81" s="101"/>
      <c r="G81" s="19"/>
      <c r="H81" s="90">
        <v>1698.88</v>
      </c>
      <c r="I81" s="90"/>
      <c r="J81" s="50">
        <f t="shared" si="0"/>
        <v>0.06344881160459523</v>
      </c>
    </row>
    <row r="82" spans="1:10" ht="15">
      <c r="A82" s="101" t="s">
        <v>90</v>
      </c>
      <c r="B82" s="101"/>
      <c r="C82" s="101"/>
      <c r="D82" s="101"/>
      <c r="E82" s="101"/>
      <c r="F82" s="101"/>
      <c r="G82" s="19"/>
      <c r="H82" s="90">
        <v>11835.19</v>
      </c>
      <c r="I82" s="90"/>
      <c r="J82" s="50">
        <f t="shared" si="0"/>
        <v>0.4420139978189097</v>
      </c>
    </row>
    <row r="83" spans="1:10" ht="15">
      <c r="A83" s="96"/>
      <c r="B83" s="96"/>
      <c r="C83" s="96"/>
      <c r="D83" s="97" t="s">
        <v>126</v>
      </c>
      <c r="E83" s="97"/>
      <c r="F83" s="97"/>
      <c r="G83" s="97"/>
      <c r="H83" s="90">
        <v>4869.15</v>
      </c>
      <c r="I83" s="90"/>
      <c r="J83" s="50">
        <f t="shared" si="0"/>
        <v>0.18185026666069107</v>
      </c>
    </row>
    <row r="84" spans="1:10" ht="15">
      <c r="A84" s="96"/>
      <c r="B84" s="96"/>
      <c r="C84" s="96"/>
      <c r="D84" s="97" t="s">
        <v>127</v>
      </c>
      <c r="E84" s="97"/>
      <c r="F84" s="97"/>
      <c r="G84" s="97"/>
      <c r="H84" s="90">
        <v>306.68</v>
      </c>
      <c r="I84" s="90"/>
      <c r="J84" s="50">
        <f t="shared" si="0"/>
        <v>0.011453711588162357</v>
      </c>
    </row>
    <row r="85" spans="1:10" ht="24.75" customHeight="1">
      <c r="A85" s="103" t="s">
        <v>93</v>
      </c>
      <c r="B85" s="103"/>
      <c r="C85" s="103"/>
      <c r="D85" s="103"/>
      <c r="E85" s="103"/>
      <c r="F85" s="103"/>
      <c r="G85" s="19"/>
      <c r="H85" s="90">
        <v>6659.36</v>
      </c>
      <c r="I85" s="90"/>
      <c r="J85" s="50">
        <f t="shared" si="0"/>
        <v>0.24871001957005626</v>
      </c>
    </row>
    <row r="86" spans="1:10" ht="15" customHeight="1">
      <c r="A86" s="101" t="s">
        <v>94</v>
      </c>
      <c r="B86" s="101"/>
      <c r="C86" s="101"/>
      <c r="D86" s="101"/>
      <c r="E86" s="101"/>
      <c r="F86" s="101"/>
      <c r="G86" s="19"/>
      <c r="H86" s="90">
        <v>35575.29</v>
      </c>
      <c r="I86" s="90"/>
      <c r="J86" s="50">
        <f t="shared" si="0"/>
        <v>1.3286458566754806</v>
      </c>
    </row>
    <row r="87" spans="1:10" ht="15" customHeight="1">
      <c r="A87" s="103" t="s">
        <v>95</v>
      </c>
      <c r="B87" s="103"/>
      <c r="C87" s="103"/>
      <c r="D87" s="103"/>
      <c r="E87" s="103"/>
      <c r="F87" s="103"/>
      <c r="G87" s="19"/>
      <c r="H87" s="90">
        <v>15761.37</v>
      </c>
      <c r="I87" s="90"/>
      <c r="J87" s="50">
        <f t="shared" si="0"/>
        <v>0.588646753013938</v>
      </c>
    </row>
    <row r="88" spans="1:10" ht="15" customHeight="1">
      <c r="A88" s="103" t="s">
        <v>96</v>
      </c>
      <c r="B88" s="103"/>
      <c r="C88" s="103"/>
      <c r="D88" s="103"/>
      <c r="E88" s="103"/>
      <c r="F88" s="103"/>
      <c r="G88" s="19"/>
      <c r="H88" s="90">
        <v>19813.92</v>
      </c>
      <c r="I88" s="90"/>
      <c r="J88" s="50">
        <f t="shared" si="0"/>
        <v>0.7399991036615424</v>
      </c>
    </row>
    <row r="89" spans="1:10" ht="45" customHeight="1">
      <c r="A89" s="101" t="s">
        <v>97</v>
      </c>
      <c r="B89" s="101"/>
      <c r="C89" s="101"/>
      <c r="D89" s="101"/>
      <c r="E89" s="101"/>
      <c r="F89" s="101"/>
      <c r="G89" s="19"/>
      <c r="H89" s="90">
        <v>85467.16</v>
      </c>
      <c r="I89" s="90"/>
      <c r="J89" s="50">
        <f t="shared" si="0"/>
        <v>3.191979264703685</v>
      </c>
    </row>
    <row r="90" spans="1:10" ht="15" customHeight="1">
      <c r="A90" s="103" t="s">
        <v>98</v>
      </c>
      <c r="B90" s="103"/>
      <c r="C90" s="103"/>
      <c r="D90" s="103"/>
      <c r="E90" s="103"/>
      <c r="F90" s="103"/>
      <c r="G90" s="19"/>
      <c r="H90" s="90">
        <v>43000.02</v>
      </c>
      <c r="I90" s="90"/>
      <c r="J90" s="50">
        <f>H90/12/2231.3</f>
        <v>1.6059404831264281</v>
      </c>
    </row>
    <row r="91" spans="1:10" ht="15" customHeight="1">
      <c r="A91" s="103" t="s">
        <v>99</v>
      </c>
      <c r="B91" s="103"/>
      <c r="C91" s="103"/>
      <c r="D91" s="103"/>
      <c r="E91" s="103"/>
      <c r="F91" s="103"/>
      <c r="G91" s="19"/>
      <c r="H91" s="102">
        <v>7211.4</v>
      </c>
      <c r="I91" s="102"/>
      <c r="J91" s="50">
        <f>H91/12/2231.3</f>
        <v>0.2693272979877201</v>
      </c>
    </row>
    <row r="92" spans="1:10" ht="15" customHeight="1">
      <c r="A92" s="103" t="s">
        <v>100</v>
      </c>
      <c r="B92" s="103"/>
      <c r="C92" s="103"/>
      <c r="D92" s="103"/>
      <c r="E92" s="103"/>
      <c r="F92" s="103"/>
      <c r="G92" s="19"/>
      <c r="H92" s="90">
        <v>35255.74</v>
      </c>
      <c r="I92" s="90"/>
      <c r="J92" s="50">
        <f>H92/12/2231.3</f>
        <v>1.3167114835895366</v>
      </c>
    </row>
    <row r="93" spans="1:10" ht="15">
      <c r="A93" s="99" t="s">
        <v>101</v>
      </c>
      <c r="B93" s="99"/>
      <c r="C93" s="99"/>
      <c r="D93" s="104">
        <v>392548.31</v>
      </c>
      <c r="E93" s="104"/>
      <c r="F93" s="104"/>
      <c r="G93" s="104"/>
      <c r="H93" s="104"/>
      <c r="I93" s="104"/>
      <c r="J93" s="51"/>
    </row>
    <row r="94" spans="1:11" ht="15">
      <c r="A94" s="15"/>
      <c r="B94" s="15"/>
      <c r="C94" s="15"/>
      <c r="D94" s="94"/>
      <c r="E94" s="94"/>
      <c r="F94" s="15"/>
      <c r="G94" s="15"/>
      <c r="H94" s="15"/>
      <c r="I94" s="15"/>
      <c r="J94" s="15"/>
      <c r="K94" s="15"/>
    </row>
    <row r="95" spans="1:1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93" t="s">
        <v>102</v>
      </c>
      <c r="B96" s="93"/>
      <c r="C96" s="15"/>
      <c r="D96" s="15"/>
      <c r="E96" s="15"/>
      <c r="F96" s="15"/>
      <c r="G96" s="15"/>
      <c r="H96" s="15"/>
      <c r="I96" s="15"/>
      <c r="J96" s="15" t="s">
        <v>103</v>
      </c>
      <c r="K96" s="15"/>
    </row>
    <row r="97" spans="1:11" ht="15">
      <c r="A97" s="15" t="s">
        <v>0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</sheetData>
  <sheetProtection/>
  <mergeCells count="202">
    <mergeCell ref="D94:E94"/>
    <mergeCell ref="A96:B96"/>
    <mergeCell ref="A92:F92"/>
    <mergeCell ref="H92:I92"/>
    <mergeCell ref="A90:F90"/>
    <mergeCell ref="H90:I90"/>
    <mergeCell ref="A91:F91"/>
    <mergeCell ref="H91:I91"/>
    <mergeCell ref="A88:F88"/>
    <mergeCell ref="H88:I88"/>
    <mergeCell ref="A89:F89"/>
    <mergeCell ref="H89:I89"/>
    <mergeCell ref="A93:C93"/>
    <mergeCell ref="D93:I93"/>
    <mergeCell ref="A83:C83"/>
    <mergeCell ref="D83:G83"/>
    <mergeCell ref="H83:I83"/>
    <mergeCell ref="A81:F81"/>
    <mergeCell ref="H81:I81"/>
    <mergeCell ref="A86:F86"/>
    <mergeCell ref="H86:I86"/>
    <mergeCell ref="A87:F87"/>
    <mergeCell ref="H87:I87"/>
    <mergeCell ref="A84:C84"/>
    <mergeCell ref="D84:G84"/>
    <mergeCell ref="H84:I84"/>
    <mergeCell ref="A85:F85"/>
    <mergeCell ref="H85:I85"/>
    <mergeCell ref="A79:C79"/>
    <mergeCell ref="D79:G79"/>
    <mergeCell ref="H79:I79"/>
    <mergeCell ref="A80:C80"/>
    <mergeCell ref="D80:G80"/>
    <mergeCell ref="H80:I80"/>
    <mergeCell ref="A78:F78"/>
    <mergeCell ref="H78:I78"/>
    <mergeCell ref="A82:F82"/>
    <mergeCell ref="H82:I82"/>
    <mergeCell ref="A76:F76"/>
    <mergeCell ref="H76:I76"/>
    <mergeCell ref="A73:F73"/>
    <mergeCell ref="H73:I73"/>
    <mergeCell ref="A74:F74"/>
    <mergeCell ref="H74:I74"/>
    <mergeCell ref="A77:F77"/>
    <mergeCell ref="H77:I77"/>
    <mergeCell ref="A72:F72"/>
    <mergeCell ref="H72:I72"/>
    <mergeCell ref="A70:C70"/>
    <mergeCell ref="D70:G70"/>
    <mergeCell ref="H70:I70"/>
    <mergeCell ref="A71:C71"/>
    <mergeCell ref="D71:G71"/>
    <mergeCell ref="H71:I71"/>
    <mergeCell ref="A75:F75"/>
    <mergeCell ref="H75:I75"/>
    <mergeCell ref="A66:F66"/>
    <mergeCell ref="H66:I66"/>
    <mergeCell ref="A69:F69"/>
    <mergeCell ref="H69:I69"/>
    <mergeCell ref="A67:C67"/>
    <mergeCell ref="D67:G67"/>
    <mergeCell ref="H67:I67"/>
    <mergeCell ref="A68:F68"/>
    <mergeCell ref="H68:I68"/>
    <mergeCell ref="A65:C65"/>
    <mergeCell ref="D65:G65"/>
    <mergeCell ref="H65:I65"/>
    <mergeCell ref="A59:F59"/>
    <mergeCell ref="H59:I59"/>
    <mergeCell ref="A57:F57"/>
    <mergeCell ref="H57:I57"/>
    <mergeCell ref="A58:F58"/>
    <mergeCell ref="H58:I58"/>
    <mergeCell ref="A62:C62"/>
    <mergeCell ref="D62:G62"/>
    <mergeCell ref="H62:I62"/>
    <mergeCell ref="A64:C64"/>
    <mergeCell ref="D64:G64"/>
    <mergeCell ref="H64:I64"/>
    <mergeCell ref="A63:C63"/>
    <mergeCell ref="D63:G63"/>
    <mergeCell ref="H63:I63"/>
    <mergeCell ref="A60:F60"/>
    <mergeCell ref="H60:I60"/>
    <mergeCell ref="A61:F61"/>
    <mergeCell ref="H61:I61"/>
    <mergeCell ref="A55:F55"/>
    <mergeCell ref="H55:I55"/>
    <mergeCell ref="A56:F56"/>
    <mergeCell ref="H56:I56"/>
    <mergeCell ref="A52:F52"/>
    <mergeCell ref="H52:I52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F44"/>
    <mergeCell ref="H44:I44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36:F36"/>
    <mergeCell ref="H36:I36"/>
    <mergeCell ref="A37:F37"/>
    <mergeCell ref="H37:I37"/>
    <mergeCell ref="A33:E33"/>
    <mergeCell ref="F33:G33"/>
    <mergeCell ref="H33:I33"/>
    <mergeCell ref="J33:K33"/>
    <mergeCell ref="A35:C35"/>
    <mergeCell ref="D35:G35"/>
    <mergeCell ref="H35:I35"/>
    <mergeCell ref="H29:I29"/>
    <mergeCell ref="A31:E31"/>
    <mergeCell ref="F31:G31"/>
    <mergeCell ref="H31:I31"/>
    <mergeCell ref="J31:K31"/>
    <mergeCell ref="A32:E32"/>
    <mergeCell ref="F32:G32"/>
    <mergeCell ref="H32:I32"/>
    <mergeCell ref="J32:K32"/>
    <mergeCell ref="A25:C25"/>
    <mergeCell ref="D25:G25"/>
    <mergeCell ref="J25:K25"/>
    <mergeCell ref="A26:C26"/>
    <mergeCell ref="D26:K26"/>
    <mergeCell ref="D27:E27"/>
    <mergeCell ref="A22:C22"/>
    <mergeCell ref="D22:G22"/>
    <mergeCell ref="J22:K22"/>
    <mergeCell ref="A23:F23"/>
    <mergeCell ref="J23:K23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6">
      <selection activeCell="E16" sqref="E16:K16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128</v>
      </c>
      <c r="B7" s="2"/>
      <c r="C7" s="2"/>
      <c r="D7" s="2"/>
      <c r="E7" s="2"/>
      <c r="F7" s="2" t="s">
        <v>129</v>
      </c>
      <c r="G7" s="2"/>
      <c r="H7" s="2"/>
      <c r="I7" s="55" t="s">
        <v>106</v>
      </c>
      <c r="J7" s="55"/>
      <c r="K7" s="55"/>
    </row>
    <row r="8" spans="1:11" ht="15">
      <c r="A8" s="4" t="s">
        <v>17</v>
      </c>
      <c r="B8" s="2"/>
      <c r="C8" s="2"/>
      <c r="D8" s="2"/>
      <c r="E8" s="2" t="s">
        <v>8</v>
      </c>
      <c r="F8" s="2"/>
      <c r="G8" s="2"/>
      <c r="H8" s="56">
        <v>272428.91</v>
      </c>
      <c r="I8" s="56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57" t="s">
        <v>10</v>
      </c>
      <c r="B10" s="57"/>
      <c r="C10" s="57"/>
      <c r="D10" s="57"/>
      <c r="E10" s="57"/>
      <c r="F10" s="58" t="s">
        <v>11</v>
      </c>
      <c r="G10" s="58"/>
      <c r="H10" s="58" t="s">
        <v>12</v>
      </c>
      <c r="I10" s="58"/>
      <c r="J10" s="58" t="s">
        <v>13</v>
      </c>
      <c r="K10" s="58"/>
    </row>
    <row r="11" spans="1:11" ht="15">
      <c r="A11" s="57" t="s">
        <v>18</v>
      </c>
      <c r="B11" s="57"/>
      <c r="C11" s="57"/>
      <c r="D11" s="57"/>
      <c r="E11" s="57"/>
      <c r="F11" s="59">
        <v>72605.64</v>
      </c>
      <c r="G11" s="59"/>
      <c r="H11" s="59">
        <v>70306.14</v>
      </c>
      <c r="I11" s="59"/>
      <c r="J11" s="60">
        <v>2299.5</v>
      </c>
      <c r="K11" s="60"/>
    </row>
    <row r="12" spans="1:11" ht="15">
      <c r="A12" s="57" t="s">
        <v>15</v>
      </c>
      <c r="B12" s="57"/>
      <c r="C12" s="57"/>
      <c r="D12" s="57"/>
      <c r="E12" s="57"/>
      <c r="F12" s="59">
        <v>72605.64</v>
      </c>
      <c r="G12" s="59"/>
      <c r="H12" s="59">
        <v>70306.14</v>
      </c>
      <c r="I12" s="59"/>
      <c r="J12" s="60">
        <v>2299.5</v>
      </c>
      <c r="K12" s="60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56">
        <v>342735.05</v>
      </c>
      <c r="E14" s="56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19</v>
      </c>
      <c r="B16" s="2"/>
      <c r="C16" s="2"/>
      <c r="D16" s="2"/>
      <c r="E16" s="2"/>
      <c r="F16" s="2"/>
      <c r="G16" s="2"/>
      <c r="H16" s="56"/>
      <c r="I16" s="56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57" t="s">
        <v>10</v>
      </c>
      <c r="B18" s="57"/>
      <c r="C18" s="57"/>
      <c r="D18" s="57"/>
      <c r="E18" s="57"/>
      <c r="F18" s="58" t="s">
        <v>11</v>
      </c>
      <c r="G18" s="58"/>
      <c r="H18" s="58" t="s">
        <v>12</v>
      </c>
      <c r="I18" s="58"/>
      <c r="J18" s="58" t="s">
        <v>13</v>
      </c>
      <c r="K18" s="58"/>
    </row>
    <row r="19" spans="1:11" ht="15">
      <c r="A19" s="57" t="s">
        <v>18</v>
      </c>
      <c r="B19" s="57"/>
      <c r="C19" s="57"/>
      <c r="D19" s="57"/>
      <c r="E19" s="57"/>
      <c r="F19" s="59">
        <v>562519.36</v>
      </c>
      <c r="G19" s="59"/>
      <c r="H19" s="59">
        <v>548368.26</v>
      </c>
      <c r="I19" s="59"/>
      <c r="J19" s="60">
        <v>14151.1</v>
      </c>
      <c r="K19" s="60"/>
    </row>
    <row r="20" spans="1:11" ht="15">
      <c r="A20" s="57" t="s">
        <v>15</v>
      </c>
      <c r="B20" s="57"/>
      <c r="C20" s="57"/>
      <c r="D20" s="57"/>
      <c r="E20" s="57"/>
      <c r="F20" s="59">
        <v>562519.36</v>
      </c>
      <c r="G20" s="59"/>
      <c r="H20" s="59">
        <v>548368.26</v>
      </c>
      <c r="I20" s="59"/>
      <c r="J20" s="60">
        <v>14151.1</v>
      </c>
      <c r="K20" s="60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58" t="s">
        <v>20</v>
      </c>
      <c r="B22" s="58"/>
      <c r="C22" s="58"/>
      <c r="D22" s="58" t="s">
        <v>21</v>
      </c>
      <c r="E22" s="58"/>
      <c r="F22" s="58"/>
      <c r="G22" s="58"/>
      <c r="H22" s="58" t="s">
        <v>24</v>
      </c>
      <c r="I22" s="58"/>
      <c r="J22" s="49" t="s">
        <v>178</v>
      </c>
    </row>
    <row r="23" spans="1:10" ht="15">
      <c r="A23" s="61" t="s">
        <v>25</v>
      </c>
      <c r="B23" s="61"/>
      <c r="C23" s="61"/>
      <c r="D23" s="61"/>
      <c r="E23" s="61"/>
      <c r="F23" s="61"/>
      <c r="G23" s="5"/>
      <c r="H23" s="59">
        <v>156684.29</v>
      </c>
      <c r="I23" s="59"/>
      <c r="J23" s="50">
        <f>H23/12/2267.4</f>
        <v>5.75858876539943</v>
      </c>
    </row>
    <row r="24" spans="1:10" ht="15">
      <c r="A24" s="61" t="s">
        <v>26</v>
      </c>
      <c r="B24" s="61"/>
      <c r="C24" s="61"/>
      <c r="D24" s="61"/>
      <c r="E24" s="61"/>
      <c r="F24" s="61"/>
      <c r="G24" s="5"/>
      <c r="H24" s="59">
        <v>38903.35</v>
      </c>
      <c r="I24" s="59"/>
      <c r="J24" s="50">
        <f aca="true" t="shared" si="0" ref="J24:J64">H24/12/2267.4</f>
        <v>1.4298076357648994</v>
      </c>
    </row>
    <row r="25" spans="1:11" ht="24.75" customHeight="1">
      <c r="A25" s="63"/>
      <c r="B25" s="63"/>
      <c r="C25" s="63"/>
      <c r="D25" s="64" t="s">
        <v>27</v>
      </c>
      <c r="E25" s="64"/>
      <c r="F25" s="64"/>
      <c r="G25" s="64"/>
      <c r="H25" s="59">
        <v>12411.45</v>
      </c>
      <c r="I25" s="59"/>
      <c r="J25" s="50">
        <f t="shared" si="0"/>
        <v>0.45615572902884366</v>
      </c>
      <c r="K25" s="52"/>
    </row>
    <row r="26" spans="1:11" ht="24.75" customHeight="1">
      <c r="A26" s="63"/>
      <c r="B26" s="63"/>
      <c r="C26" s="63"/>
      <c r="D26" s="64" t="s">
        <v>28</v>
      </c>
      <c r="E26" s="64"/>
      <c r="F26" s="64"/>
      <c r="G26" s="64"/>
      <c r="H26" s="59">
        <v>10907.69</v>
      </c>
      <c r="I26" s="59"/>
      <c r="J26" s="50">
        <f t="shared" si="0"/>
        <v>0.4008883155449708</v>
      </c>
      <c r="K26" s="52"/>
    </row>
    <row r="27" spans="1:10" ht="24.75" customHeight="1">
      <c r="A27" s="63"/>
      <c r="B27" s="63"/>
      <c r="C27" s="63"/>
      <c r="D27" s="64" t="s">
        <v>107</v>
      </c>
      <c r="E27" s="64"/>
      <c r="F27" s="64"/>
      <c r="G27" s="64"/>
      <c r="H27" s="62">
        <v>1155</v>
      </c>
      <c r="I27" s="62"/>
      <c r="J27" s="50">
        <f t="shared" si="0"/>
        <v>0.042449501631824996</v>
      </c>
    </row>
    <row r="28" spans="1:10" ht="15">
      <c r="A28" s="63"/>
      <c r="B28" s="63"/>
      <c r="C28" s="63"/>
      <c r="D28" s="64" t="s">
        <v>108</v>
      </c>
      <c r="E28" s="64"/>
      <c r="F28" s="64"/>
      <c r="G28" s="64"/>
      <c r="H28" s="59">
        <v>72.48</v>
      </c>
      <c r="I28" s="59"/>
      <c r="J28" s="50">
        <f t="shared" si="0"/>
        <v>0.0026638440504542647</v>
      </c>
    </row>
    <row r="29" spans="1:10" ht="15">
      <c r="A29" s="63"/>
      <c r="B29" s="63"/>
      <c r="C29" s="63"/>
      <c r="D29" s="64" t="s">
        <v>29</v>
      </c>
      <c r="E29" s="64"/>
      <c r="F29" s="64"/>
      <c r="G29" s="64"/>
      <c r="H29" s="59">
        <v>5799.87</v>
      </c>
      <c r="I29" s="59"/>
      <c r="J29" s="50">
        <f t="shared" si="0"/>
        <v>0.21316155067478168</v>
      </c>
    </row>
    <row r="30" spans="1:10" ht="15">
      <c r="A30" s="63"/>
      <c r="B30" s="63"/>
      <c r="C30" s="63"/>
      <c r="D30" s="64" t="s">
        <v>109</v>
      </c>
      <c r="E30" s="64"/>
      <c r="F30" s="64"/>
      <c r="G30" s="64"/>
      <c r="H30" s="59">
        <v>897.84</v>
      </c>
      <c r="I30" s="59"/>
      <c r="J30" s="50">
        <f t="shared" si="0"/>
        <v>0.03299814765811061</v>
      </c>
    </row>
    <row r="31" spans="1:10" ht="15">
      <c r="A31" s="63"/>
      <c r="B31" s="63"/>
      <c r="C31" s="63"/>
      <c r="D31" s="64" t="s">
        <v>110</v>
      </c>
      <c r="E31" s="64"/>
      <c r="F31" s="64"/>
      <c r="G31" s="64"/>
      <c r="H31" s="59">
        <v>2264.92</v>
      </c>
      <c r="I31" s="59"/>
      <c r="J31" s="50">
        <f t="shared" si="0"/>
        <v>0.08324218635147453</v>
      </c>
    </row>
    <row r="32" spans="1:10" ht="24.75" customHeight="1">
      <c r="A32" s="63"/>
      <c r="B32" s="63"/>
      <c r="C32" s="63"/>
      <c r="D32" s="64" t="s">
        <v>111</v>
      </c>
      <c r="E32" s="64"/>
      <c r="F32" s="64"/>
      <c r="G32" s="64"/>
      <c r="H32" s="60">
        <v>5394.1</v>
      </c>
      <c r="I32" s="60"/>
      <c r="J32" s="50">
        <f t="shared" si="0"/>
        <v>0.19824836082443917</v>
      </c>
    </row>
    <row r="33" spans="1:10" ht="15">
      <c r="A33" s="61" t="s">
        <v>30</v>
      </c>
      <c r="B33" s="61"/>
      <c r="C33" s="61"/>
      <c r="D33" s="61"/>
      <c r="E33" s="61"/>
      <c r="F33" s="61"/>
      <c r="G33" s="5"/>
      <c r="H33" s="60">
        <v>4001.9</v>
      </c>
      <c r="I33" s="60"/>
      <c r="J33" s="50">
        <f t="shared" si="0"/>
        <v>0.14708109141160214</v>
      </c>
    </row>
    <row r="34" spans="1:10" ht="24.75" customHeight="1">
      <c r="A34" s="63"/>
      <c r="B34" s="63"/>
      <c r="C34" s="63"/>
      <c r="D34" s="64" t="s">
        <v>31</v>
      </c>
      <c r="E34" s="64"/>
      <c r="F34" s="64"/>
      <c r="G34" s="64"/>
      <c r="H34" s="59">
        <v>1271.92</v>
      </c>
      <c r="I34" s="59"/>
      <c r="J34" s="50">
        <f t="shared" si="0"/>
        <v>0.04674664079268472</v>
      </c>
    </row>
    <row r="35" spans="1:10" ht="15">
      <c r="A35" s="63"/>
      <c r="B35" s="63"/>
      <c r="C35" s="63"/>
      <c r="D35" s="64" t="s">
        <v>32</v>
      </c>
      <c r="E35" s="64"/>
      <c r="F35" s="64"/>
      <c r="G35" s="64"/>
      <c r="H35" s="59">
        <v>2729.98</v>
      </c>
      <c r="I35" s="59"/>
      <c r="J35" s="50">
        <f t="shared" si="0"/>
        <v>0.10033445061891741</v>
      </c>
    </row>
    <row r="36" spans="1:10" ht="15">
      <c r="A36" s="61" t="s">
        <v>33</v>
      </c>
      <c r="B36" s="61"/>
      <c r="C36" s="61"/>
      <c r="D36" s="61"/>
      <c r="E36" s="61"/>
      <c r="F36" s="61"/>
      <c r="G36" s="5"/>
      <c r="H36" s="59">
        <v>29527.91</v>
      </c>
      <c r="I36" s="59"/>
      <c r="J36" s="50">
        <f t="shared" si="0"/>
        <v>1.08523382141072</v>
      </c>
    </row>
    <row r="37" spans="1:10" ht="15">
      <c r="A37" s="63"/>
      <c r="B37" s="63"/>
      <c r="C37" s="63"/>
      <c r="D37" s="64" t="s">
        <v>34</v>
      </c>
      <c r="E37" s="64"/>
      <c r="F37" s="64"/>
      <c r="G37" s="64"/>
      <c r="H37" s="59">
        <v>285.32</v>
      </c>
      <c r="I37" s="59"/>
      <c r="J37" s="50">
        <f t="shared" si="0"/>
        <v>0.010486313251595072</v>
      </c>
    </row>
    <row r="38" spans="1:10" ht="24.75" customHeight="1">
      <c r="A38" s="63"/>
      <c r="B38" s="63"/>
      <c r="C38" s="63"/>
      <c r="D38" s="64" t="s">
        <v>35</v>
      </c>
      <c r="E38" s="64"/>
      <c r="F38" s="64"/>
      <c r="G38" s="64"/>
      <c r="H38" s="59">
        <v>6797.44</v>
      </c>
      <c r="I38" s="59"/>
      <c r="J38" s="50">
        <f t="shared" si="0"/>
        <v>0.24982505659933546</v>
      </c>
    </row>
    <row r="39" spans="1:10" ht="24.75" customHeight="1">
      <c r="A39" s="63"/>
      <c r="B39" s="63"/>
      <c r="C39" s="63"/>
      <c r="D39" s="64" t="s">
        <v>36</v>
      </c>
      <c r="E39" s="64"/>
      <c r="F39" s="64"/>
      <c r="G39" s="64"/>
      <c r="H39" s="59">
        <v>5308.59</v>
      </c>
      <c r="I39" s="59"/>
      <c r="J39" s="50">
        <f t="shared" si="0"/>
        <v>0.19510562759107347</v>
      </c>
    </row>
    <row r="40" spans="1:10" ht="24.75" customHeight="1">
      <c r="A40" s="63"/>
      <c r="B40" s="63"/>
      <c r="C40" s="63"/>
      <c r="D40" s="64" t="s">
        <v>37</v>
      </c>
      <c r="E40" s="64"/>
      <c r="F40" s="64"/>
      <c r="G40" s="64"/>
      <c r="H40" s="59">
        <v>3116.32</v>
      </c>
      <c r="I40" s="59"/>
      <c r="J40" s="50">
        <f t="shared" si="0"/>
        <v>0.11453353326864837</v>
      </c>
    </row>
    <row r="41" spans="1:10" ht="15">
      <c r="A41" s="63"/>
      <c r="B41" s="63"/>
      <c r="C41" s="63"/>
      <c r="D41" s="64" t="s">
        <v>38</v>
      </c>
      <c r="E41" s="64"/>
      <c r="F41" s="64"/>
      <c r="G41" s="64"/>
      <c r="H41" s="59">
        <v>2844.18</v>
      </c>
      <c r="I41" s="59"/>
      <c r="J41" s="50">
        <f t="shared" si="0"/>
        <v>0.10453162212225456</v>
      </c>
    </row>
    <row r="42" spans="1:10" ht="24.75" customHeight="1">
      <c r="A42" s="63"/>
      <c r="B42" s="63"/>
      <c r="C42" s="63"/>
      <c r="D42" s="64" t="s">
        <v>39</v>
      </c>
      <c r="E42" s="64"/>
      <c r="F42" s="64"/>
      <c r="G42" s="64"/>
      <c r="H42" s="59">
        <v>8342.52</v>
      </c>
      <c r="I42" s="59"/>
      <c r="J42" s="50">
        <f t="shared" si="0"/>
        <v>0.306611096409985</v>
      </c>
    </row>
    <row r="43" spans="1:11" ht="24.75" customHeight="1">
      <c r="A43" s="63"/>
      <c r="B43" s="63"/>
      <c r="C43" s="63"/>
      <c r="D43" s="64" t="s">
        <v>40</v>
      </c>
      <c r="E43" s="64"/>
      <c r="F43" s="64"/>
      <c r="G43" s="64"/>
      <c r="H43" s="59">
        <v>2833.54</v>
      </c>
      <c r="I43" s="59"/>
      <c r="J43" s="50">
        <f t="shared" si="0"/>
        <v>0.10414057216782804</v>
      </c>
      <c r="K43" s="52"/>
    </row>
    <row r="44" spans="1:10" ht="15">
      <c r="A44" s="61" t="s">
        <v>41</v>
      </c>
      <c r="B44" s="61"/>
      <c r="C44" s="61"/>
      <c r="D44" s="61"/>
      <c r="E44" s="61"/>
      <c r="F44" s="61"/>
      <c r="G44" s="5"/>
      <c r="H44" s="59">
        <v>84251.13</v>
      </c>
      <c r="I44" s="59"/>
      <c r="J44" s="50">
        <f t="shared" si="0"/>
        <v>3.096466216812208</v>
      </c>
    </row>
    <row r="45" spans="1:10" ht="15">
      <c r="A45" s="63"/>
      <c r="B45" s="63"/>
      <c r="C45" s="63"/>
      <c r="D45" s="64" t="s">
        <v>42</v>
      </c>
      <c r="E45" s="64"/>
      <c r="F45" s="64"/>
      <c r="G45" s="64"/>
      <c r="H45" s="59">
        <v>3735.73</v>
      </c>
      <c r="I45" s="59"/>
      <c r="J45" s="50">
        <f t="shared" si="0"/>
        <v>0.13729859457234422</v>
      </c>
    </row>
    <row r="46" spans="1:10" ht="15">
      <c r="A46" s="63"/>
      <c r="B46" s="63"/>
      <c r="C46" s="63"/>
      <c r="D46" s="64" t="s">
        <v>43</v>
      </c>
      <c r="E46" s="64"/>
      <c r="F46" s="64"/>
      <c r="G46" s="64"/>
      <c r="H46" s="60">
        <v>80515.4</v>
      </c>
      <c r="I46" s="60"/>
      <c r="J46" s="50">
        <f t="shared" si="0"/>
        <v>2.959167622239863</v>
      </c>
    </row>
    <row r="47" spans="1:10" ht="15">
      <c r="A47" s="61" t="s">
        <v>44</v>
      </c>
      <c r="B47" s="61"/>
      <c r="C47" s="61"/>
      <c r="D47" s="61"/>
      <c r="E47" s="61"/>
      <c r="F47" s="61"/>
      <c r="G47" s="5"/>
      <c r="H47" s="59">
        <v>22170.94</v>
      </c>
      <c r="I47" s="59"/>
      <c r="J47" s="50">
        <f t="shared" si="0"/>
        <v>0.8148444620857956</v>
      </c>
    </row>
    <row r="48" spans="1:11" ht="15">
      <c r="A48" s="65" t="s">
        <v>45</v>
      </c>
      <c r="B48" s="65"/>
      <c r="C48" s="65"/>
      <c r="D48" s="65"/>
      <c r="E48" s="65"/>
      <c r="F48" s="65"/>
      <c r="G48" s="5"/>
      <c r="H48" s="60">
        <v>2111.5</v>
      </c>
      <c r="I48" s="60"/>
      <c r="J48" s="50">
        <f t="shared" si="0"/>
        <v>0.0776035694334186</v>
      </c>
      <c r="K48" s="52"/>
    </row>
    <row r="49" spans="1:10" ht="24.75" customHeight="1">
      <c r="A49" s="65" t="s">
        <v>46</v>
      </c>
      <c r="B49" s="65"/>
      <c r="C49" s="65"/>
      <c r="D49" s="65"/>
      <c r="E49" s="65"/>
      <c r="F49" s="65"/>
      <c r="G49" s="5"/>
      <c r="H49" s="59">
        <v>2101.36</v>
      </c>
      <c r="I49" s="59"/>
      <c r="J49" s="50">
        <f t="shared" si="0"/>
        <v>0.07723089588662492</v>
      </c>
    </row>
    <row r="50" spans="1:10" ht="24.75" customHeight="1">
      <c r="A50" s="65" t="s">
        <v>113</v>
      </c>
      <c r="B50" s="65"/>
      <c r="C50" s="65"/>
      <c r="D50" s="65"/>
      <c r="E50" s="65"/>
      <c r="F50" s="65"/>
      <c r="G50" s="5"/>
      <c r="H50" s="59">
        <v>15378.08</v>
      </c>
      <c r="I50" s="59"/>
      <c r="J50" s="50">
        <f t="shared" si="0"/>
        <v>0.5651877333803769</v>
      </c>
    </row>
    <row r="51" spans="1:10" ht="15">
      <c r="A51" s="65" t="s">
        <v>114</v>
      </c>
      <c r="B51" s="65"/>
      <c r="C51" s="65"/>
      <c r="D51" s="65"/>
      <c r="E51" s="65"/>
      <c r="F51" s="65"/>
      <c r="G51" s="5"/>
      <c r="H51" s="62">
        <v>2580</v>
      </c>
      <c r="I51" s="62"/>
      <c r="J51" s="50">
        <f t="shared" si="0"/>
        <v>0.09482226338537532</v>
      </c>
    </row>
    <row r="52" spans="1:10" ht="15">
      <c r="A52" s="61" t="s">
        <v>52</v>
      </c>
      <c r="B52" s="61"/>
      <c r="C52" s="61"/>
      <c r="D52" s="61"/>
      <c r="E52" s="61"/>
      <c r="F52" s="61"/>
      <c r="G52" s="5"/>
      <c r="H52" s="59">
        <v>23092.12</v>
      </c>
      <c r="I52" s="59"/>
      <c r="J52" s="50">
        <f t="shared" si="0"/>
        <v>0.8487004204522066</v>
      </c>
    </row>
    <row r="53" spans="1:10" ht="15">
      <c r="A53" s="63"/>
      <c r="B53" s="63"/>
      <c r="C53" s="63"/>
      <c r="D53" s="64" t="s">
        <v>130</v>
      </c>
      <c r="E53" s="64"/>
      <c r="F53" s="64"/>
      <c r="G53" s="64"/>
      <c r="H53" s="60">
        <v>278.6</v>
      </c>
      <c r="I53" s="60"/>
      <c r="J53" s="50">
        <f t="shared" si="0"/>
        <v>0.010239334333009909</v>
      </c>
    </row>
    <row r="54" spans="1:10" ht="15">
      <c r="A54" s="63"/>
      <c r="B54" s="63"/>
      <c r="C54" s="63"/>
      <c r="D54" s="64" t="s">
        <v>53</v>
      </c>
      <c r="E54" s="64"/>
      <c r="F54" s="64"/>
      <c r="G54" s="64"/>
      <c r="H54" s="60">
        <v>272.6</v>
      </c>
      <c r="I54" s="60"/>
      <c r="J54" s="50">
        <f t="shared" si="0"/>
        <v>0.010018817441416012</v>
      </c>
    </row>
    <row r="55" spans="1:10" ht="15">
      <c r="A55" s="63"/>
      <c r="B55" s="63"/>
      <c r="C55" s="63"/>
      <c r="D55" s="64" t="s">
        <v>131</v>
      </c>
      <c r="E55" s="64"/>
      <c r="F55" s="64"/>
      <c r="G55" s="64"/>
      <c r="H55" s="59">
        <v>2436.51</v>
      </c>
      <c r="I55" s="59"/>
      <c r="J55" s="50">
        <f t="shared" si="0"/>
        <v>0.0895486019229073</v>
      </c>
    </row>
    <row r="56" spans="1:10" ht="15">
      <c r="A56" s="63"/>
      <c r="B56" s="63"/>
      <c r="C56" s="63"/>
      <c r="D56" s="64" t="s">
        <v>55</v>
      </c>
      <c r="E56" s="64"/>
      <c r="F56" s="64"/>
      <c r="G56" s="64"/>
      <c r="H56" s="59">
        <v>293.35</v>
      </c>
      <c r="I56" s="59"/>
      <c r="J56" s="50">
        <f t="shared" si="0"/>
        <v>0.010781438358178238</v>
      </c>
    </row>
    <row r="57" spans="1:10" ht="15" customHeight="1">
      <c r="A57" s="63"/>
      <c r="B57" s="63"/>
      <c r="C57" s="63"/>
      <c r="D57" s="64" t="s">
        <v>54</v>
      </c>
      <c r="E57" s="64"/>
      <c r="F57" s="64"/>
      <c r="G57" s="64"/>
      <c r="H57" s="59">
        <v>864.29</v>
      </c>
      <c r="I57" s="59"/>
      <c r="J57" s="50">
        <f t="shared" si="0"/>
        <v>0.031765090705948074</v>
      </c>
    </row>
    <row r="58" spans="1:11" ht="24.75" customHeight="1">
      <c r="A58" s="63"/>
      <c r="B58" s="63"/>
      <c r="C58" s="63"/>
      <c r="D58" s="64" t="s">
        <v>58</v>
      </c>
      <c r="E58" s="64"/>
      <c r="F58" s="64"/>
      <c r="G58" s="64"/>
      <c r="H58" s="59">
        <v>18946.77</v>
      </c>
      <c r="I58" s="59"/>
      <c r="J58" s="50">
        <f t="shared" si="0"/>
        <v>0.6963471376907471</v>
      </c>
      <c r="K58" s="52"/>
    </row>
    <row r="59" spans="1:10" ht="15">
      <c r="A59" s="61" t="s">
        <v>59</v>
      </c>
      <c r="B59" s="61"/>
      <c r="C59" s="61"/>
      <c r="D59" s="61"/>
      <c r="E59" s="61"/>
      <c r="F59" s="61"/>
      <c r="G59" s="5"/>
      <c r="H59" s="59">
        <v>11057.87</v>
      </c>
      <c r="I59" s="59"/>
      <c r="J59" s="50">
        <f t="shared" si="0"/>
        <v>0.406407853341566</v>
      </c>
    </row>
    <row r="60" spans="1:12" ht="15">
      <c r="A60" s="63"/>
      <c r="B60" s="63"/>
      <c r="C60" s="63"/>
      <c r="D60" s="64" t="s">
        <v>60</v>
      </c>
      <c r="E60" s="64"/>
      <c r="F60" s="64"/>
      <c r="G60" s="64"/>
      <c r="H60" s="59">
        <v>1216.68</v>
      </c>
      <c r="I60" s="59"/>
      <c r="J60" s="50">
        <f t="shared" si="0"/>
        <v>0.04471641527741025</v>
      </c>
      <c r="K60" s="52"/>
      <c r="L60" s="52"/>
    </row>
    <row r="61" spans="1:12" ht="24.75" customHeight="1">
      <c r="A61" s="63"/>
      <c r="B61" s="63"/>
      <c r="C61" s="63"/>
      <c r="D61" s="64" t="s">
        <v>61</v>
      </c>
      <c r="E61" s="64"/>
      <c r="F61" s="64"/>
      <c r="G61" s="64"/>
      <c r="H61" s="59">
        <v>8354.72</v>
      </c>
      <c r="I61" s="59"/>
      <c r="J61" s="50">
        <f t="shared" si="0"/>
        <v>0.30705948075622586</v>
      </c>
      <c r="L61" s="52"/>
    </row>
    <row r="62" spans="1:10" ht="15">
      <c r="A62" s="63"/>
      <c r="B62" s="63"/>
      <c r="C62" s="63"/>
      <c r="D62" s="64" t="s">
        <v>62</v>
      </c>
      <c r="E62" s="64"/>
      <c r="F62" s="64"/>
      <c r="G62" s="64"/>
      <c r="H62" s="59">
        <v>1313.13</v>
      </c>
      <c r="I62" s="59"/>
      <c r="J62" s="50">
        <f t="shared" si="0"/>
        <v>0.04826122430978213</v>
      </c>
    </row>
    <row r="63" spans="1:10" ht="15">
      <c r="A63" s="63"/>
      <c r="B63" s="63"/>
      <c r="C63" s="63"/>
      <c r="D63" s="64" t="s">
        <v>132</v>
      </c>
      <c r="E63" s="64"/>
      <c r="F63" s="64"/>
      <c r="G63" s="64"/>
      <c r="H63" s="59">
        <v>173.34</v>
      </c>
      <c r="I63" s="59"/>
      <c r="J63" s="50">
        <f t="shared" si="0"/>
        <v>0.006370732998147658</v>
      </c>
    </row>
    <row r="64" spans="1:10" ht="15">
      <c r="A64" s="61" t="s">
        <v>133</v>
      </c>
      <c r="B64" s="61"/>
      <c r="C64" s="61"/>
      <c r="D64" s="61"/>
      <c r="E64" s="61"/>
      <c r="F64" s="61"/>
      <c r="G64" s="5"/>
      <c r="H64" s="59">
        <v>173.34</v>
      </c>
      <c r="I64" s="59"/>
      <c r="J64" s="50">
        <f t="shared" si="0"/>
        <v>0.006370732998147658</v>
      </c>
    </row>
    <row r="65" spans="1:10" ht="24.75" customHeight="1">
      <c r="A65" s="61" t="s">
        <v>68</v>
      </c>
      <c r="B65" s="61"/>
      <c r="C65" s="61"/>
      <c r="D65" s="61"/>
      <c r="E65" s="61"/>
      <c r="F65" s="61"/>
      <c r="G65" s="5"/>
      <c r="H65" s="59">
        <v>57371.06</v>
      </c>
      <c r="I65" s="59"/>
      <c r="J65" s="50">
        <f aca="true" t="shared" si="1" ref="J65:J83">H65/12/2267.4</f>
        <v>2.1085479697744844</v>
      </c>
    </row>
    <row r="66" spans="1:10" ht="24.75" customHeight="1">
      <c r="A66" s="63"/>
      <c r="B66" s="63"/>
      <c r="C66" s="63"/>
      <c r="D66" s="64" t="s">
        <v>69</v>
      </c>
      <c r="E66" s="64"/>
      <c r="F66" s="64"/>
      <c r="G66" s="64"/>
      <c r="H66" s="62">
        <v>32700</v>
      </c>
      <c r="I66" s="62"/>
      <c r="J66" s="50">
        <f t="shared" si="1"/>
        <v>1.2018170591867336</v>
      </c>
    </row>
    <row r="67" spans="1:10" ht="15">
      <c r="A67" s="65" t="s">
        <v>71</v>
      </c>
      <c r="B67" s="65"/>
      <c r="C67" s="65"/>
      <c r="D67" s="65"/>
      <c r="E67" s="65"/>
      <c r="F67" s="65"/>
      <c r="G67" s="5"/>
      <c r="H67" s="59">
        <v>24671.06</v>
      </c>
      <c r="I67" s="59"/>
      <c r="J67" s="50">
        <f t="shared" si="1"/>
        <v>0.906730910587751</v>
      </c>
    </row>
    <row r="68" spans="1:10" ht="24.75" customHeight="1">
      <c r="A68" s="61" t="s">
        <v>73</v>
      </c>
      <c r="B68" s="61"/>
      <c r="C68" s="61"/>
      <c r="D68" s="61"/>
      <c r="E68" s="61"/>
      <c r="F68" s="61"/>
      <c r="G68" s="5"/>
      <c r="H68" s="60">
        <v>2414.4</v>
      </c>
      <c r="I68" s="60"/>
      <c r="J68" s="50">
        <f t="shared" si="1"/>
        <v>0.08873599717738379</v>
      </c>
    </row>
    <row r="69" spans="1:10" ht="24.75" customHeight="1">
      <c r="A69" s="61" t="s">
        <v>78</v>
      </c>
      <c r="B69" s="61"/>
      <c r="C69" s="61"/>
      <c r="D69" s="61"/>
      <c r="E69" s="61"/>
      <c r="F69" s="61"/>
      <c r="G69" s="5"/>
      <c r="H69" s="59">
        <v>6866.85</v>
      </c>
      <c r="I69" s="59"/>
      <c r="J69" s="50">
        <f t="shared" si="1"/>
        <v>0.25237606950692426</v>
      </c>
    </row>
    <row r="70" spans="1:10" ht="28.5" customHeight="1">
      <c r="A70" s="61" t="s">
        <v>82</v>
      </c>
      <c r="B70" s="61"/>
      <c r="C70" s="61"/>
      <c r="D70" s="61"/>
      <c r="E70" s="61"/>
      <c r="F70" s="61"/>
      <c r="G70" s="5"/>
      <c r="H70" s="59">
        <v>6693.52</v>
      </c>
      <c r="I70" s="59"/>
      <c r="J70" s="50">
        <f t="shared" si="1"/>
        <v>0.24600570403692926</v>
      </c>
    </row>
    <row r="71" spans="1:10" ht="24.75" customHeight="1">
      <c r="A71" s="61" t="s">
        <v>84</v>
      </c>
      <c r="B71" s="61"/>
      <c r="C71" s="61"/>
      <c r="D71" s="61"/>
      <c r="E71" s="61"/>
      <c r="F71" s="61"/>
      <c r="G71" s="5"/>
      <c r="H71" s="59">
        <v>10047.34</v>
      </c>
      <c r="I71" s="59"/>
      <c r="J71" s="50">
        <f t="shared" si="1"/>
        <v>0.3692680309311693</v>
      </c>
    </row>
    <row r="72" spans="1:10" ht="24.75" customHeight="1">
      <c r="A72" s="63"/>
      <c r="B72" s="63"/>
      <c r="C72" s="63"/>
      <c r="D72" s="64" t="s">
        <v>86</v>
      </c>
      <c r="E72" s="64"/>
      <c r="F72" s="64"/>
      <c r="G72" s="64"/>
      <c r="H72" s="60">
        <v>7255.7</v>
      </c>
      <c r="I72" s="60"/>
      <c r="J72" s="50">
        <f t="shared" si="1"/>
        <v>0.266667401722972</v>
      </c>
    </row>
    <row r="73" spans="1:11" ht="24.75" customHeight="1">
      <c r="A73" s="63"/>
      <c r="B73" s="63"/>
      <c r="C73" s="63"/>
      <c r="D73" s="64" t="s">
        <v>135</v>
      </c>
      <c r="E73" s="64"/>
      <c r="F73" s="64"/>
      <c r="G73" s="64"/>
      <c r="H73" s="59">
        <v>2791.64</v>
      </c>
      <c r="I73" s="59"/>
      <c r="J73" s="50">
        <f t="shared" si="1"/>
        <v>0.10260062920819733</v>
      </c>
      <c r="K73" s="52"/>
    </row>
    <row r="74" spans="1:10" ht="24.75" customHeight="1">
      <c r="A74" s="61" t="s">
        <v>88</v>
      </c>
      <c r="B74" s="61"/>
      <c r="C74" s="61"/>
      <c r="D74" s="61"/>
      <c r="E74" s="61"/>
      <c r="F74" s="61"/>
      <c r="G74" s="5"/>
      <c r="H74" s="59">
        <v>2139.52</v>
      </c>
      <c r="I74" s="59"/>
      <c r="J74" s="50">
        <f t="shared" si="1"/>
        <v>0.07863338331716209</v>
      </c>
    </row>
    <row r="75" spans="1:10" ht="15">
      <c r="A75" s="61" t="s">
        <v>90</v>
      </c>
      <c r="B75" s="61"/>
      <c r="C75" s="61"/>
      <c r="D75" s="61"/>
      <c r="E75" s="61"/>
      <c r="F75" s="61"/>
      <c r="G75" s="5"/>
      <c r="H75" s="59">
        <v>8405.44</v>
      </c>
      <c r="I75" s="59"/>
      <c r="J75" s="50">
        <f t="shared" si="1"/>
        <v>0.3089235835464997</v>
      </c>
    </row>
    <row r="76" spans="1:10" ht="15">
      <c r="A76" s="61" t="s">
        <v>118</v>
      </c>
      <c r="B76" s="61"/>
      <c r="C76" s="61"/>
      <c r="D76" s="61"/>
      <c r="E76" s="61"/>
      <c r="F76" s="61"/>
      <c r="G76" s="5"/>
      <c r="H76" s="59">
        <v>111397.36</v>
      </c>
      <c r="I76" s="59"/>
      <c r="J76" s="50">
        <f t="shared" si="1"/>
        <v>4.094166593161035</v>
      </c>
    </row>
    <row r="77" spans="1:10" ht="15">
      <c r="A77" s="61" t="s">
        <v>94</v>
      </c>
      <c r="B77" s="61"/>
      <c r="C77" s="61"/>
      <c r="D77" s="61"/>
      <c r="E77" s="61"/>
      <c r="F77" s="61"/>
      <c r="G77" s="5"/>
      <c r="H77" s="59">
        <v>36151.03</v>
      </c>
      <c r="I77" s="59"/>
      <c r="J77" s="50">
        <f t="shared" si="1"/>
        <v>1.3286521272529475</v>
      </c>
    </row>
    <row r="78" spans="1:10" ht="15">
      <c r="A78" s="65" t="s">
        <v>95</v>
      </c>
      <c r="B78" s="65"/>
      <c r="C78" s="65"/>
      <c r="D78" s="65"/>
      <c r="E78" s="65"/>
      <c r="F78" s="65"/>
      <c r="G78" s="5"/>
      <c r="H78" s="59">
        <v>16016.35</v>
      </c>
      <c r="I78" s="59"/>
      <c r="J78" s="50">
        <f t="shared" si="1"/>
        <v>0.588645952779983</v>
      </c>
    </row>
    <row r="79" spans="1:10" ht="15">
      <c r="A79" s="65" t="s">
        <v>96</v>
      </c>
      <c r="B79" s="65"/>
      <c r="C79" s="65"/>
      <c r="D79" s="65"/>
      <c r="E79" s="65"/>
      <c r="F79" s="65"/>
      <c r="G79" s="5"/>
      <c r="H79" s="59">
        <v>20134.68</v>
      </c>
      <c r="I79" s="59"/>
      <c r="J79" s="50">
        <f t="shared" si="1"/>
        <v>0.7400061744729647</v>
      </c>
    </row>
    <row r="80" spans="1:10" ht="45" customHeight="1">
      <c r="A80" s="61" t="s">
        <v>97</v>
      </c>
      <c r="B80" s="61"/>
      <c r="C80" s="61"/>
      <c r="D80" s="61"/>
      <c r="E80" s="61"/>
      <c r="F80" s="61"/>
      <c r="G80" s="5"/>
      <c r="H80" s="59">
        <v>86849.89</v>
      </c>
      <c r="I80" s="59"/>
      <c r="J80" s="50">
        <f t="shared" si="1"/>
        <v>3.1919779630119667</v>
      </c>
    </row>
    <row r="81" spans="1:10" ht="15">
      <c r="A81" s="65" t="s">
        <v>98</v>
      </c>
      <c r="B81" s="65"/>
      <c r="C81" s="65"/>
      <c r="D81" s="65"/>
      <c r="E81" s="65"/>
      <c r="F81" s="65"/>
      <c r="G81" s="5"/>
      <c r="H81" s="59">
        <v>43695.71</v>
      </c>
      <c r="I81" s="59"/>
      <c r="J81" s="50">
        <f t="shared" si="1"/>
        <v>1.6059403575313866</v>
      </c>
    </row>
    <row r="82" spans="1:10" ht="15">
      <c r="A82" s="65" t="s">
        <v>99</v>
      </c>
      <c r="B82" s="65"/>
      <c r="C82" s="65"/>
      <c r="D82" s="65"/>
      <c r="E82" s="65"/>
      <c r="F82" s="65"/>
      <c r="G82" s="5"/>
      <c r="H82" s="59">
        <v>7328.05</v>
      </c>
      <c r="I82" s="59"/>
      <c r="J82" s="50">
        <f t="shared" si="1"/>
        <v>0.2693264679074417</v>
      </c>
    </row>
    <row r="83" spans="1:10" ht="15">
      <c r="A83" s="65" t="s">
        <v>100</v>
      </c>
      <c r="B83" s="65"/>
      <c r="C83" s="65"/>
      <c r="D83" s="65"/>
      <c r="E83" s="65"/>
      <c r="F83" s="65"/>
      <c r="G83" s="5"/>
      <c r="H83" s="59">
        <v>35826.13</v>
      </c>
      <c r="I83" s="59"/>
      <c r="J83" s="50">
        <f t="shared" si="1"/>
        <v>1.316711137573138</v>
      </c>
    </row>
    <row r="84" spans="1:10" ht="15">
      <c r="A84" s="72" t="s">
        <v>101</v>
      </c>
      <c r="B84" s="72"/>
      <c r="C84" s="72"/>
      <c r="D84" s="73">
        <v>541514.97</v>
      </c>
      <c r="E84" s="73"/>
      <c r="F84" s="73"/>
      <c r="G84" s="73"/>
      <c r="H84" s="73"/>
      <c r="I84" s="73"/>
      <c r="J84" s="51"/>
    </row>
    <row r="85" spans="1:11" ht="15">
      <c r="A85" s="2"/>
      <c r="B85" s="2"/>
      <c r="C85" s="2"/>
      <c r="D85" s="56"/>
      <c r="E85" s="56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55" t="s">
        <v>102</v>
      </c>
      <c r="B87" s="55"/>
      <c r="C87" s="2"/>
      <c r="D87" s="2"/>
      <c r="E87" s="2"/>
      <c r="F87" s="2"/>
      <c r="G87" s="2"/>
      <c r="H87" s="2"/>
      <c r="I87" s="2"/>
      <c r="J87" s="2" t="s">
        <v>103</v>
      </c>
      <c r="K87" s="2"/>
    </row>
    <row r="88" spans="1:11" ht="15">
      <c r="A88" s="2" t="s">
        <v>0</v>
      </c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sheetProtection/>
  <mergeCells count="191">
    <mergeCell ref="D85:E85"/>
    <mergeCell ref="A87:B87"/>
    <mergeCell ref="A83:F83"/>
    <mergeCell ref="H83:I83"/>
    <mergeCell ref="A81:F81"/>
    <mergeCell ref="H81:I81"/>
    <mergeCell ref="A82:F82"/>
    <mergeCell ref="H82:I82"/>
    <mergeCell ref="A79:F79"/>
    <mergeCell ref="H79:I79"/>
    <mergeCell ref="A80:F80"/>
    <mergeCell ref="H80:I80"/>
    <mergeCell ref="A84:C84"/>
    <mergeCell ref="D84:I84"/>
    <mergeCell ref="A75:F75"/>
    <mergeCell ref="H75:I75"/>
    <mergeCell ref="A74:F74"/>
    <mergeCell ref="H74:I74"/>
    <mergeCell ref="A77:F77"/>
    <mergeCell ref="H77:I77"/>
    <mergeCell ref="A78:F78"/>
    <mergeCell ref="H78:I78"/>
    <mergeCell ref="A76:F76"/>
    <mergeCell ref="H76:I76"/>
    <mergeCell ref="A70:F70"/>
    <mergeCell ref="H70:I70"/>
    <mergeCell ref="A73:C73"/>
    <mergeCell ref="D73:G73"/>
    <mergeCell ref="H73:I73"/>
    <mergeCell ref="A71:F71"/>
    <mergeCell ref="H71:I71"/>
    <mergeCell ref="A72:C72"/>
    <mergeCell ref="D72:G72"/>
    <mergeCell ref="H72:I72"/>
    <mergeCell ref="A67:F67"/>
    <mergeCell ref="H67:I67"/>
    <mergeCell ref="A65:F65"/>
    <mergeCell ref="H65:I65"/>
    <mergeCell ref="A66:C66"/>
    <mergeCell ref="D66:G66"/>
    <mergeCell ref="H66:I66"/>
    <mergeCell ref="A69:F69"/>
    <mergeCell ref="H69:I69"/>
    <mergeCell ref="A68:F68"/>
    <mergeCell ref="H68:I68"/>
    <mergeCell ref="A64:F64"/>
    <mergeCell ref="H64:I64"/>
    <mergeCell ref="A63:C63"/>
    <mergeCell ref="D63:G63"/>
    <mergeCell ref="H63:I63"/>
    <mergeCell ref="A61:C61"/>
    <mergeCell ref="D61:G61"/>
    <mergeCell ref="H61:I61"/>
    <mergeCell ref="A62:C62"/>
    <mergeCell ref="D62:G62"/>
    <mergeCell ref="H62:I62"/>
    <mergeCell ref="A59:F59"/>
    <mergeCell ref="H59:I59"/>
    <mergeCell ref="A60:C60"/>
    <mergeCell ref="D60:G60"/>
    <mergeCell ref="H60:I60"/>
    <mergeCell ref="A57:C57"/>
    <mergeCell ref="D57:G57"/>
    <mergeCell ref="H57:I57"/>
    <mergeCell ref="A58:C58"/>
    <mergeCell ref="D58:G58"/>
    <mergeCell ref="H58:I58"/>
    <mergeCell ref="A56:C56"/>
    <mergeCell ref="D56:G56"/>
    <mergeCell ref="H56:I56"/>
    <mergeCell ref="A52:F52"/>
    <mergeCell ref="H52:I52"/>
    <mergeCell ref="A50:F50"/>
    <mergeCell ref="H50:I50"/>
    <mergeCell ref="A55:C55"/>
    <mergeCell ref="D55:G55"/>
    <mergeCell ref="H55:I55"/>
    <mergeCell ref="A53:C53"/>
    <mergeCell ref="D53:G53"/>
    <mergeCell ref="H53:I53"/>
    <mergeCell ref="A54:C54"/>
    <mergeCell ref="D54:G54"/>
    <mergeCell ref="H54:I54"/>
    <mergeCell ref="A48:F48"/>
    <mergeCell ref="H48:I48"/>
    <mergeCell ref="A49:F49"/>
    <mergeCell ref="H49:I49"/>
    <mergeCell ref="A47:F47"/>
    <mergeCell ref="H47:I47"/>
    <mergeCell ref="A51:F51"/>
    <mergeCell ref="H51:I51"/>
    <mergeCell ref="A44:F44"/>
    <mergeCell ref="H44:I44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F36"/>
    <mergeCell ref="H36:I36"/>
    <mergeCell ref="A32:C32"/>
    <mergeCell ref="D32:G32"/>
    <mergeCell ref="H32:I32"/>
    <mergeCell ref="A33:F33"/>
    <mergeCell ref="H33:I33"/>
    <mergeCell ref="A34:C34"/>
    <mergeCell ref="D34:G34"/>
    <mergeCell ref="H34:I34"/>
    <mergeCell ref="A30:C30"/>
    <mergeCell ref="D30:G30"/>
    <mergeCell ref="H30:I30"/>
    <mergeCell ref="A31:C31"/>
    <mergeCell ref="D31:G31"/>
    <mergeCell ref="H31:I31"/>
    <mergeCell ref="A28:C28"/>
    <mergeCell ref="D28:G28"/>
    <mergeCell ref="H28:I28"/>
    <mergeCell ref="A29:C29"/>
    <mergeCell ref="D29:G29"/>
    <mergeCell ref="H29:I29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89"/>
  <sheetViews>
    <sheetView zoomScalePageLayoutView="0" workbookViewId="0" topLeftCell="A1">
      <selection activeCell="A1" sqref="A1:K89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136</v>
      </c>
      <c r="B7" s="7"/>
      <c r="C7" s="7"/>
      <c r="D7" s="7"/>
      <c r="E7" s="7"/>
      <c r="F7" s="7" t="s">
        <v>137</v>
      </c>
      <c r="G7" s="7"/>
      <c r="H7" s="7"/>
      <c r="I7" s="77" t="s">
        <v>138</v>
      </c>
      <c r="J7" s="77"/>
      <c r="K7" s="77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78">
        <v>16336.75</v>
      </c>
      <c r="I8" s="78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4" t="s">
        <v>10</v>
      </c>
      <c r="B10" s="74"/>
      <c r="C10" s="74"/>
      <c r="D10" s="74"/>
      <c r="E10" s="74"/>
      <c r="F10" s="79" t="s">
        <v>11</v>
      </c>
      <c r="G10" s="79"/>
      <c r="H10" s="79" t="s">
        <v>12</v>
      </c>
      <c r="I10" s="79"/>
      <c r="J10" s="79" t="s">
        <v>13</v>
      </c>
      <c r="K10" s="79"/>
    </row>
    <row r="11" spans="1:11" ht="15">
      <c r="A11" s="74" t="s">
        <v>14</v>
      </c>
      <c r="B11" s="74"/>
      <c r="C11" s="74"/>
      <c r="D11" s="74"/>
      <c r="E11" s="74"/>
      <c r="F11" s="75">
        <v>57332.76</v>
      </c>
      <c r="G11" s="75"/>
      <c r="H11" s="75">
        <v>33444.11</v>
      </c>
      <c r="I11" s="75"/>
      <c r="J11" s="75">
        <v>23888.65</v>
      </c>
      <c r="K11" s="75"/>
    </row>
    <row r="12" spans="1:11" ht="15">
      <c r="A12" s="74" t="s">
        <v>15</v>
      </c>
      <c r="B12" s="74"/>
      <c r="C12" s="74"/>
      <c r="D12" s="74"/>
      <c r="E12" s="74"/>
      <c r="F12" s="75">
        <v>57332.76</v>
      </c>
      <c r="G12" s="75"/>
      <c r="H12" s="75">
        <v>33444.11</v>
      </c>
      <c r="I12" s="75"/>
      <c r="J12" s="75">
        <v>23888.65</v>
      </c>
      <c r="K12" s="75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78">
        <v>49780.86</v>
      </c>
      <c r="E14" s="78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 t="s">
        <v>8</v>
      </c>
      <c r="F16" s="7"/>
      <c r="G16" s="7"/>
      <c r="H16" s="78">
        <v>311395.46</v>
      </c>
      <c r="I16" s="78"/>
      <c r="J16" s="7" t="s">
        <v>9</v>
      </c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4" t="s">
        <v>10</v>
      </c>
      <c r="B18" s="74"/>
      <c r="C18" s="74"/>
      <c r="D18" s="74"/>
      <c r="E18" s="74"/>
      <c r="F18" s="79" t="s">
        <v>11</v>
      </c>
      <c r="G18" s="79"/>
      <c r="H18" s="79" t="s">
        <v>12</v>
      </c>
      <c r="I18" s="79"/>
      <c r="J18" s="79" t="s">
        <v>13</v>
      </c>
      <c r="K18" s="79"/>
    </row>
    <row r="19" spans="1:11" ht="15">
      <c r="A19" s="74" t="s">
        <v>18</v>
      </c>
      <c r="B19" s="74"/>
      <c r="C19" s="74"/>
      <c r="D19" s="74"/>
      <c r="E19" s="74"/>
      <c r="F19" s="75">
        <v>81744.36</v>
      </c>
      <c r="G19" s="75"/>
      <c r="H19" s="75">
        <v>80337.73</v>
      </c>
      <c r="I19" s="75"/>
      <c r="J19" s="75">
        <v>1406.63</v>
      </c>
      <c r="K19" s="75"/>
    </row>
    <row r="20" spans="1:11" ht="15">
      <c r="A20" s="74" t="s">
        <v>15</v>
      </c>
      <c r="B20" s="74"/>
      <c r="C20" s="74"/>
      <c r="D20" s="74"/>
      <c r="E20" s="74"/>
      <c r="F20" s="75">
        <v>81744.36</v>
      </c>
      <c r="G20" s="75"/>
      <c r="H20" s="75">
        <v>80337.73</v>
      </c>
      <c r="I20" s="75"/>
      <c r="J20" s="75">
        <v>1406.63</v>
      </c>
      <c r="K20" s="75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9" t="s">
        <v>20</v>
      </c>
      <c r="B22" s="79"/>
      <c r="C22" s="79"/>
      <c r="D22" s="79" t="s">
        <v>21</v>
      </c>
      <c r="E22" s="79"/>
      <c r="F22" s="79"/>
      <c r="G22" s="79"/>
      <c r="H22" s="10" t="s">
        <v>22</v>
      </c>
      <c r="I22" s="10" t="s">
        <v>23</v>
      </c>
      <c r="J22" s="79" t="s">
        <v>24</v>
      </c>
      <c r="K22" s="79"/>
    </row>
    <row r="23" spans="1:11" ht="15">
      <c r="A23" s="82" t="s">
        <v>122</v>
      </c>
      <c r="B23" s="82"/>
      <c r="C23" s="82"/>
      <c r="D23" s="82"/>
      <c r="E23" s="82"/>
      <c r="F23" s="82"/>
      <c r="G23" s="11"/>
      <c r="H23" s="10"/>
      <c r="I23" s="12"/>
      <c r="J23" s="80">
        <v>310000</v>
      </c>
      <c r="K23" s="80"/>
    </row>
    <row r="24" spans="1:11" ht="15">
      <c r="A24" s="82" t="s">
        <v>123</v>
      </c>
      <c r="B24" s="82"/>
      <c r="C24" s="82"/>
      <c r="D24" s="82"/>
      <c r="E24" s="82"/>
      <c r="F24" s="82"/>
      <c r="G24" s="11"/>
      <c r="H24" s="10"/>
      <c r="I24" s="12"/>
      <c r="J24" s="80">
        <v>310000</v>
      </c>
      <c r="K24" s="80"/>
    </row>
    <row r="25" spans="1:11" ht="15">
      <c r="A25" s="83"/>
      <c r="B25" s="83"/>
      <c r="C25" s="83"/>
      <c r="D25" s="84" t="s">
        <v>123</v>
      </c>
      <c r="E25" s="84"/>
      <c r="F25" s="84"/>
      <c r="G25" s="84"/>
      <c r="H25" s="10"/>
      <c r="I25" s="13">
        <v>2</v>
      </c>
      <c r="J25" s="80">
        <v>310000</v>
      </c>
      <c r="K25" s="80"/>
    </row>
    <row r="26" spans="1:11" ht="15">
      <c r="A26" s="87" t="s">
        <v>101</v>
      </c>
      <c r="B26" s="87"/>
      <c r="C26" s="87"/>
      <c r="D26" s="105">
        <v>310000</v>
      </c>
      <c r="E26" s="105"/>
      <c r="F26" s="105"/>
      <c r="G26" s="105"/>
      <c r="H26" s="105"/>
      <c r="I26" s="105"/>
      <c r="J26" s="105"/>
      <c r="K26" s="105"/>
    </row>
    <row r="27" spans="1:11" ht="15">
      <c r="A27" s="7" t="s">
        <v>16</v>
      </c>
      <c r="B27" s="7"/>
      <c r="C27" s="7"/>
      <c r="D27" s="78">
        <v>81733.19</v>
      </c>
      <c r="E27" s="78"/>
      <c r="F27" s="7" t="s">
        <v>9</v>
      </c>
      <c r="G27" s="7"/>
      <c r="H27" s="7"/>
      <c r="I27" s="7"/>
      <c r="J27" s="7"/>
      <c r="K27" s="7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9" t="s">
        <v>19</v>
      </c>
      <c r="B29" s="7"/>
      <c r="C29" s="7"/>
      <c r="D29" s="7"/>
      <c r="E29" s="7"/>
      <c r="F29" s="7"/>
      <c r="G29" s="7"/>
      <c r="H29" s="78"/>
      <c r="I29" s="78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>
      <c r="A31" s="74" t="s">
        <v>10</v>
      </c>
      <c r="B31" s="74"/>
      <c r="C31" s="74"/>
      <c r="D31" s="74"/>
      <c r="E31" s="74"/>
      <c r="F31" s="79" t="s">
        <v>11</v>
      </c>
      <c r="G31" s="79"/>
      <c r="H31" s="79" t="s">
        <v>12</v>
      </c>
      <c r="I31" s="79"/>
      <c r="J31" s="79" t="s">
        <v>13</v>
      </c>
      <c r="K31" s="79"/>
    </row>
    <row r="32" spans="1:11" ht="15">
      <c r="A32" s="74" t="s">
        <v>18</v>
      </c>
      <c r="B32" s="74"/>
      <c r="C32" s="74"/>
      <c r="D32" s="74"/>
      <c r="E32" s="74"/>
      <c r="F32" s="75">
        <v>418497.72</v>
      </c>
      <c r="G32" s="75"/>
      <c r="H32" s="75">
        <v>411648.89</v>
      </c>
      <c r="I32" s="75"/>
      <c r="J32" s="75">
        <v>6848.83</v>
      </c>
      <c r="K32" s="75"/>
    </row>
    <row r="33" spans="1:11" ht="15">
      <c r="A33" s="74" t="s">
        <v>15</v>
      </c>
      <c r="B33" s="74"/>
      <c r="C33" s="74"/>
      <c r="D33" s="74"/>
      <c r="E33" s="74"/>
      <c r="F33" s="75">
        <v>418497.72</v>
      </c>
      <c r="G33" s="75"/>
      <c r="H33" s="75">
        <v>411648.89</v>
      </c>
      <c r="I33" s="75"/>
      <c r="J33" s="75">
        <v>6848.83</v>
      </c>
      <c r="K33" s="75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0" ht="32.25">
      <c r="A35" s="79" t="s">
        <v>20</v>
      </c>
      <c r="B35" s="79"/>
      <c r="C35" s="79"/>
      <c r="D35" s="79" t="s">
        <v>21</v>
      </c>
      <c r="E35" s="79"/>
      <c r="F35" s="79"/>
      <c r="G35" s="79"/>
      <c r="H35" s="79" t="s">
        <v>24</v>
      </c>
      <c r="I35" s="79"/>
      <c r="J35" s="49" t="s">
        <v>178</v>
      </c>
    </row>
    <row r="36" spans="1:10" ht="15">
      <c r="A36" s="82" t="s">
        <v>25</v>
      </c>
      <c r="B36" s="82"/>
      <c r="C36" s="82"/>
      <c r="D36" s="82"/>
      <c r="E36" s="82"/>
      <c r="F36" s="82"/>
      <c r="G36" s="11"/>
      <c r="H36" s="85">
        <v>163243.7</v>
      </c>
      <c r="I36" s="85"/>
      <c r="J36" s="50">
        <f>H36/12/2568.1</f>
        <v>5.297161974481783</v>
      </c>
    </row>
    <row r="37" spans="1:10" ht="15">
      <c r="A37" s="82" t="s">
        <v>26</v>
      </c>
      <c r="B37" s="82"/>
      <c r="C37" s="82"/>
      <c r="D37" s="82"/>
      <c r="E37" s="82"/>
      <c r="F37" s="82"/>
      <c r="G37" s="11"/>
      <c r="H37" s="75">
        <v>29157.14</v>
      </c>
      <c r="I37" s="75"/>
      <c r="J37" s="50">
        <f aca="true" t="shared" si="0" ref="J37:J72">H37/12/2568.1</f>
        <v>0.9461320301649728</v>
      </c>
    </row>
    <row r="38" spans="1:12" ht="24.75" customHeight="1">
      <c r="A38" s="83"/>
      <c r="B38" s="83"/>
      <c r="C38" s="83"/>
      <c r="D38" s="84" t="s">
        <v>27</v>
      </c>
      <c r="E38" s="84"/>
      <c r="F38" s="84"/>
      <c r="G38" s="84"/>
      <c r="H38" s="75">
        <v>14114.64</v>
      </c>
      <c r="I38" s="75"/>
      <c r="J38" s="50">
        <f t="shared" si="0"/>
        <v>0.4580117596666797</v>
      </c>
      <c r="L38" s="52"/>
    </row>
    <row r="39" spans="1:12" ht="24.75" customHeight="1">
      <c r="A39" s="83"/>
      <c r="B39" s="83"/>
      <c r="C39" s="83"/>
      <c r="D39" s="84" t="s">
        <v>28</v>
      </c>
      <c r="E39" s="84"/>
      <c r="F39" s="84"/>
      <c r="G39" s="84"/>
      <c r="H39" s="75">
        <v>7673.52</v>
      </c>
      <c r="I39" s="75"/>
      <c r="J39" s="50">
        <f t="shared" si="0"/>
        <v>0.2490012071181029</v>
      </c>
      <c r="L39" s="52"/>
    </row>
    <row r="40" spans="1:10" ht="15">
      <c r="A40" s="83"/>
      <c r="B40" s="83"/>
      <c r="C40" s="83"/>
      <c r="D40" s="84" t="s">
        <v>29</v>
      </c>
      <c r="E40" s="84"/>
      <c r="F40" s="84"/>
      <c r="G40" s="84"/>
      <c r="H40" s="75">
        <v>7368.98</v>
      </c>
      <c r="I40" s="75"/>
      <c r="J40" s="50">
        <f t="shared" si="0"/>
        <v>0.23911906338019026</v>
      </c>
    </row>
    <row r="41" spans="1:10" ht="15">
      <c r="A41" s="82" t="s">
        <v>30</v>
      </c>
      <c r="B41" s="82"/>
      <c r="C41" s="82"/>
      <c r="D41" s="82"/>
      <c r="E41" s="82"/>
      <c r="F41" s="82"/>
      <c r="G41" s="11"/>
      <c r="H41" s="75">
        <v>5545.84</v>
      </c>
      <c r="I41" s="75"/>
      <c r="J41" s="50">
        <f t="shared" si="0"/>
        <v>0.17995924353932222</v>
      </c>
    </row>
    <row r="42" spans="1:10" ht="24.75" customHeight="1">
      <c r="A42" s="83"/>
      <c r="B42" s="83"/>
      <c r="C42" s="83"/>
      <c r="D42" s="84" t="s">
        <v>31</v>
      </c>
      <c r="E42" s="84"/>
      <c r="F42" s="84"/>
      <c r="G42" s="84"/>
      <c r="H42" s="75">
        <v>1472.52</v>
      </c>
      <c r="I42" s="75"/>
      <c r="J42" s="50">
        <f t="shared" si="0"/>
        <v>0.0477824072271329</v>
      </c>
    </row>
    <row r="43" spans="1:10" ht="15">
      <c r="A43" s="83"/>
      <c r="B43" s="83"/>
      <c r="C43" s="83"/>
      <c r="D43" s="84" t="s">
        <v>32</v>
      </c>
      <c r="E43" s="84"/>
      <c r="F43" s="84"/>
      <c r="G43" s="84"/>
      <c r="H43" s="75">
        <v>4073.32</v>
      </c>
      <c r="I43" s="75"/>
      <c r="J43" s="50">
        <f t="shared" si="0"/>
        <v>0.1321768363121893</v>
      </c>
    </row>
    <row r="44" spans="1:10" ht="15">
      <c r="A44" s="82" t="s">
        <v>33</v>
      </c>
      <c r="B44" s="82"/>
      <c r="C44" s="82"/>
      <c r="D44" s="82"/>
      <c r="E44" s="82"/>
      <c r="F44" s="82"/>
      <c r="G44" s="11"/>
      <c r="H44" s="75">
        <v>28776.24</v>
      </c>
      <c r="I44" s="75"/>
      <c r="J44" s="50">
        <f t="shared" si="0"/>
        <v>0.9337720493750243</v>
      </c>
    </row>
    <row r="45" spans="1:10" ht="15">
      <c r="A45" s="83"/>
      <c r="B45" s="83"/>
      <c r="C45" s="83"/>
      <c r="D45" s="84" t="s">
        <v>34</v>
      </c>
      <c r="E45" s="84"/>
      <c r="F45" s="84"/>
      <c r="G45" s="84"/>
      <c r="H45" s="75">
        <v>939.89</v>
      </c>
      <c r="I45" s="75"/>
      <c r="J45" s="50">
        <f t="shared" si="0"/>
        <v>0.03049887725036668</v>
      </c>
    </row>
    <row r="46" spans="1:10" ht="24.75" customHeight="1">
      <c r="A46" s="83"/>
      <c r="B46" s="83"/>
      <c r="C46" s="83"/>
      <c r="D46" s="84" t="s">
        <v>35</v>
      </c>
      <c r="E46" s="84"/>
      <c r="F46" s="84"/>
      <c r="G46" s="84"/>
      <c r="H46" s="75">
        <v>6155.24</v>
      </c>
      <c r="I46" s="75"/>
      <c r="J46" s="50">
        <f t="shared" si="0"/>
        <v>0.19973391482678501</v>
      </c>
    </row>
    <row r="47" spans="1:10" ht="24.75" customHeight="1">
      <c r="A47" s="83"/>
      <c r="B47" s="83"/>
      <c r="C47" s="83"/>
      <c r="D47" s="84" t="s">
        <v>36</v>
      </c>
      <c r="E47" s="84"/>
      <c r="F47" s="84"/>
      <c r="G47" s="84"/>
      <c r="H47" s="75">
        <v>3840.36</v>
      </c>
      <c r="I47" s="75"/>
      <c r="J47" s="50">
        <f t="shared" si="0"/>
        <v>0.12461742143997509</v>
      </c>
    </row>
    <row r="48" spans="1:10" ht="24.75" customHeight="1">
      <c r="A48" s="83"/>
      <c r="B48" s="83"/>
      <c r="C48" s="83"/>
      <c r="D48" s="84" t="s">
        <v>37</v>
      </c>
      <c r="E48" s="84"/>
      <c r="F48" s="84"/>
      <c r="G48" s="84"/>
      <c r="H48" s="85">
        <v>3607.6</v>
      </c>
      <c r="I48" s="85"/>
      <c r="J48" s="50">
        <f t="shared" si="0"/>
        <v>0.1170644964500344</v>
      </c>
    </row>
    <row r="49" spans="1:10" ht="15">
      <c r="A49" s="83"/>
      <c r="B49" s="83"/>
      <c r="C49" s="83"/>
      <c r="D49" s="84" t="s">
        <v>38</v>
      </c>
      <c r="E49" s="84"/>
      <c r="F49" s="84"/>
      <c r="G49" s="84"/>
      <c r="H49" s="75">
        <v>5419.56</v>
      </c>
      <c r="I49" s="75"/>
      <c r="J49" s="50">
        <f t="shared" si="0"/>
        <v>0.17586153187181186</v>
      </c>
    </row>
    <row r="50" spans="1:10" ht="24.75" customHeight="1">
      <c r="A50" s="83"/>
      <c r="B50" s="83"/>
      <c r="C50" s="83"/>
      <c r="D50" s="84" t="s">
        <v>39</v>
      </c>
      <c r="E50" s="84"/>
      <c r="F50" s="84"/>
      <c r="G50" s="84"/>
      <c r="H50" s="75">
        <v>6217.52</v>
      </c>
      <c r="I50" s="75"/>
      <c r="J50" s="50">
        <f t="shared" si="0"/>
        <v>0.20175486416676403</v>
      </c>
    </row>
    <row r="51" spans="1:12" ht="24.75" customHeight="1">
      <c r="A51" s="83"/>
      <c r="B51" s="83"/>
      <c r="C51" s="83"/>
      <c r="D51" s="84" t="s">
        <v>40</v>
      </c>
      <c r="E51" s="84"/>
      <c r="F51" s="84"/>
      <c r="G51" s="84"/>
      <c r="H51" s="75">
        <v>2596.07</v>
      </c>
      <c r="I51" s="75"/>
      <c r="J51" s="50">
        <f t="shared" si="0"/>
        <v>0.08424094336928728</v>
      </c>
      <c r="L51" s="52"/>
    </row>
    <row r="52" spans="1:10" ht="15">
      <c r="A52" s="82" t="s">
        <v>41</v>
      </c>
      <c r="B52" s="82"/>
      <c r="C52" s="82"/>
      <c r="D52" s="82"/>
      <c r="E52" s="82"/>
      <c r="F52" s="82"/>
      <c r="G52" s="11"/>
      <c r="H52" s="75">
        <v>99764.48</v>
      </c>
      <c r="I52" s="75"/>
      <c r="J52" s="50">
        <f t="shared" si="0"/>
        <v>3.237298651402464</v>
      </c>
    </row>
    <row r="53" spans="1:10" ht="15">
      <c r="A53" s="83"/>
      <c r="B53" s="83"/>
      <c r="C53" s="83"/>
      <c r="D53" s="84" t="s">
        <v>42</v>
      </c>
      <c r="E53" s="84"/>
      <c r="F53" s="84"/>
      <c r="G53" s="84"/>
      <c r="H53" s="75">
        <v>4231.17</v>
      </c>
      <c r="I53" s="75"/>
      <c r="J53" s="50">
        <f t="shared" si="0"/>
        <v>0.13729897589657725</v>
      </c>
    </row>
    <row r="54" spans="1:10" ht="15">
      <c r="A54" s="83"/>
      <c r="B54" s="83"/>
      <c r="C54" s="83"/>
      <c r="D54" s="84" t="s">
        <v>43</v>
      </c>
      <c r="E54" s="84"/>
      <c r="F54" s="84"/>
      <c r="G54" s="84"/>
      <c r="H54" s="75">
        <v>95533.31</v>
      </c>
      <c r="I54" s="75"/>
      <c r="J54" s="50">
        <f t="shared" si="0"/>
        <v>3.0999996755058863</v>
      </c>
    </row>
    <row r="55" spans="1:10" ht="15">
      <c r="A55" s="82" t="s">
        <v>44</v>
      </c>
      <c r="B55" s="82"/>
      <c r="C55" s="82"/>
      <c r="D55" s="82"/>
      <c r="E55" s="82"/>
      <c r="F55" s="82"/>
      <c r="G55" s="11"/>
      <c r="H55" s="75">
        <v>20106.67</v>
      </c>
      <c r="I55" s="75"/>
      <c r="J55" s="50">
        <f t="shared" si="0"/>
        <v>0.6524496060641459</v>
      </c>
    </row>
    <row r="56" spans="1:10" ht="15">
      <c r="A56" s="86" t="s">
        <v>45</v>
      </c>
      <c r="B56" s="86"/>
      <c r="C56" s="86"/>
      <c r="D56" s="86"/>
      <c r="E56" s="86"/>
      <c r="F56" s="86"/>
      <c r="G56" s="11"/>
      <c r="H56" s="75">
        <v>2300.91</v>
      </c>
      <c r="I56" s="75"/>
      <c r="J56" s="50">
        <f t="shared" si="0"/>
        <v>0.0746631751100035</v>
      </c>
    </row>
    <row r="57" spans="1:11" ht="24.75" customHeight="1">
      <c r="A57" s="86" t="s">
        <v>46</v>
      </c>
      <c r="B57" s="86"/>
      <c r="C57" s="86"/>
      <c r="D57" s="86"/>
      <c r="E57" s="86"/>
      <c r="F57" s="86"/>
      <c r="G57" s="11"/>
      <c r="H57" s="75">
        <v>1914.72</v>
      </c>
      <c r="I57" s="75"/>
      <c r="J57" s="50">
        <f t="shared" si="0"/>
        <v>0.06213153693392002</v>
      </c>
      <c r="K57" s="52"/>
    </row>
    <row r="58" spans="1:10" ht="24.75" customHeight="1">
      <c r="A58" s="86" t="s">
        <v>47</v>
      </c>
      <c r="B58" s="86"/>
      <c r="C58" s="86"/>
      <c r="D58" s="86"/>
      <c r="E58" s="86"/>
      <c r="F58" s="86"/>
      <c r="G58" s="11"/>
      <c r="H58" s="75">
        <v>13671.04</v>
      </c>
      <c r="I58" s="75"/>
      <c r="J58" s="50">
        <f t="shared" si="0"/>
        <v>0.4436172007839778</v>
      </c>
    </row>
    <row r="59" spans="1:10" ht="15">
      <c r="A59" s="86" t="s">
        <v>114</v>
      </c>
      <c r="B59" s="86"/>
      <c r="C59" s="86"/>
      <c r="D59" s="86"/>
      <c r="E59" s="86"/>
      <c r="F59" s="86"/>
      <c r="G59" s="11"/>
      <c r="H59" s="80">
        <v>2220</v>
      </c>
      <c r="I59" s="80"/>
      <c r="J59" s="50">
        <f t="shared" si="0"/>
        <v>0.07203769323624469</v>
      </c>
    </row>
    <row r="60" spans="1:10" ht="15">
      <c r="A60" s="82" t="s">
        <v>52</v>
      </c>
      <c r="B60" s="82"/>
      <c r="C60" s="82"/>
      <c r="D60" s="82"/>
      <c r="E60" s="82"/>
      <c r="F60" s="82"/>
      <c r="G60" s="11"/>
      <c r="H60" s="75">
        <v>11589.67</v>
      </c>
      <c r="I60" s="75"/>
      <c r="J60" s="50">
        <f t="shared" si="0"/>
        <v>0.37607796944563426</v>
      </c>
    </row>
    <row r="61" spans="1:10" ht="15">
      <c r="A61" s="83"/>
      <c r="B61" s="83"/>
      <c r="C61" s="83"/>
      <c r="D61" s="84" t="s">
        <v>56</v>
      </c>
      <c r="E61" s="84"/>
      <c r="F61" s="84"/>
      <c r="G61" s="84"/>
      <c r="H61" s="85">
        <v>99.6</v>
      </c>
      <c r="I61" s="85"/>
      <c r="J61" s="50">
        <f t="shared" si="0"/>
        <v>0.0032319613722207076</v>
      </c>
    </row>
    <row r="62" spans="1:11" ht="24.75" customHeight="1">
      <c r="A62" s="83"/>
      <c r="B62" s="83"/>
      <c r="C62" s="83"/>
      <c r="D62" s="84" t="s">
        <v>58</v>
      </c>
      <c r="E62" s="84"/>
      <c r="F62" s="84"/>
      <c r="G62" s="84"/>
      <c r="H62" s="75">
        <v>10556.68</v>
      </c>
      <c r="I62" s="75"/>
      <c r="J62" s="50">
        <f t="shared" si="0"/>
        <v>0.3425580519969368</v>
      </c>
      <c r="K62" s="52"/>
    </row>
    <row r="63" spans="1:10" ht="15">
      <c r="A63" s="82" t="s">
        <v>59</v>
      </c>
      <c r="B63" s="82"/>
      <c r="C63" s="82"/>
      <c r="D63" s="82"/>
      <c r="E63" s="82"/>
      <c r="F63" s="82"/>
      <c r="G63" s="11"/>
      <c r="H63" s="75">
        <v>11286.91</v>
      </c>
      <c r="I63" s="75"/>
      <c r="J63" s="50">
        <f t="shared" si="0"/>
        <v>0.36625358565995614</v>
      </c>
    </row>
    <row r="64" spans="1:10" ht="24.75" customHeight="1">
      <c r="A64" s="82" t="s">
        <v>68</v>
      </c>
      <c r="B64" s="82"/>
      <c r="C64" s="82"/>
      <c r="D64" s="82"/>
      <c r="E64" s="82"/>
      <c r="F64" s="82"/>
      <c r="G64" s="11"/>
      <c r="H64" s="75">
        <v>30853.58</v>
      </c>
      <c r="I64" s="75"/>
      <c r="J64" s="50">
        <f t="shared" si="0"/>
        <v>1.0011805095855562</v>
      </c>
    </row>
    <row r="65" spans="1:10" ht="24.75" customHeight="1">
      <c r="A65" s="83"/>
      <c r="B65" s="83"/>
      <c r="C65" s="83"/>
      <c r="D65" s="84" t="s">
        <v>69</v>
      </c>
      <c r="E65" s="84"/>
      <c r="F65" s="84"/>
      <c r="G65" s="84"/>
      <c r="H65" s="75">
        <v>8459.01</v>
      </c>
      <c r="I65" s="75"/>
      <c r="J65" s="50">
        <f t="shared" si="0"/>
        <v>0.27448989525330014</v>
      </c>
    </row>
    <row r="66" spans="1:10" ht="15">
      <c r="A66" s="86" t="s">
        <v>71</v>
      </c>
      <c r="B66" s="86"/>
      <c r="C66" s="86"/>
      <c r="D66" s="86"/>
      <c r="E66" s="86"/>
      <c r="F66" s="86"/>
      <c r="G66" s="11"/>
      <c r="H66" s="75">
        <v>22394.57</v>
      </c>
      <c r="I66" s="75"/>
      <c r="J66" s="50">
        <f t="shared" si="0"/>
        <v>0.726690614332256</v>
      </c>
    </row>
    <row r="67" spans="1:10" ht="24.75" customHeight="1">
      <c r="A67" s="82" t="s">
        <v>73</v>
      </c>
      <c r="B67" s="82"/>
      <c r="C67" s="82"/>
      <c r="D67" s="82"/>
      <c r="E67" s="82"/>
      <c r="F67" s="82"/>
      <c r="G67" s="11"/>
      <c r="H67" s="75">
        <v>4203.97</v>
      </c>
      <c r="I67" s="75"/>
      <c r="J67" s="50">
        <f t="shared" si="0"/>
        <v>0.13641635190737642</v>
      </c>
    </row>
    <row r="68" spans="1:10" ht="15">
      <c r="A68" s="83"/>
      <c r="B68" s="83"/>
      <c r="C68" s="83"/>
      <c r="D68" s="84" t="s">
        <v>139</v>
      </c>
      <c r="E68" s="84"/>
      <c r="F68" s="84"/>
      <c r="G68" s="84"/>
      <c r="H68" s="75">
        <v>884.07</v>
      </c>
      <c r="I68" s="75"/>
      <c r="J68" s="50">
        <f t="shared" si="0"/>
        <v>0.028687551107822905</v>
      </c>
    </row>
    <row r="69" spans="1:10" ht="15">
      <c r="A69" s="83"/>
      <c r="B69" s="83"/>
      <c r="C69" s="83"/>
      <c r="D69" s="84" t="s">
        <v>74</v>
      </c>
      <c r="E69" s="84"/>
      <c r="F69" s="84"/>
      <c r="G69" s="84"/>
      <c r="H69" s="75">
        <v>1063.66</v>
      </c>
      <c r="I69" s="75"/>
      <c r="J69" s="50">
        <f t="shared" si="0"/>
        <v>0.03451514089534416</v>
      </c>
    </row>
    <row r="70" spans="1:10" ht="15">
      <c r="A70" s="86" t="s">
        <v>76</v>
      </c>
      <c r="B70" s="86"/>
      <c r="C70" s="86"/>
      <c r="D70" s="86"/>
      <c r="E70" s="86"/>
      <c r="F70" s="86"/>
      <c r="G70" s="11"/>
      <c r="H70" s="75">
        <v>2256.24</v>
      </c>
      <c r="I70" s="75"/>
      <c r="J70" s="50">
        <f t="shared" si="0"/>
        <v>0.07321365990420933</v>
      </c>
    </row>
    <row r="71" spans="1:10" ht="24.75" customHeight="1">
      <c r="A71" s="82" t="s">
        <v>78</v>
      </c>
      <c r="B71" s="82"/>
      <c r="C71" s="82"/>
      <c r="D71" s="82"/>
      <c r="E71" s="82"/>
      <c r="F71" s="82"/>
      <c r="G71" s="11"/>
      <c r="H71" s="75">
        <v>7604.69</v>
      </c>
      <c r="I71" s="75"/>
      <c r="J71" s="50">
        <f t="shared" si="0"/>
        <v>0.2467677141336656</v>
      </c>
    </row>
    <row r="72" spans="1:10" ht="24.75" customHeight="1">
      <c r="A72" s="82" t="s">
        <v>82</v>
      </c>
      <c r="B72" s="82"/>
      <c r="C72" s="82"/>
      <c r="D72" s="82"/>
      <c r="E72" s="82"/>
      <c r="F72" s="82"/>
      <c r="G72" s="11"/>
      <c r="H72" s="75">
        <v>6164.08</v>
      </c>
      <c r="I72" s="75"/>
      <c r="J72" s="50">
        <f t="shared" si="0"/>
        <v>0.2000207676232753</v>
      </c>
    </row>
    <row r="73" spans="1:10" ht="24.75" customHeight="1">
      <c r="A73" s="82" t="s">
        <v>84</v>
      </c>
      <c r="B73" s="82"/>
      <c r="C73" s="82"/>
      <c r="D73" s="82"/>
      <c r="E73" s="82"/>
      <c r="F73" s="82"/>
      <c r="G73" s="11"/>
      <c r="H73" s="75">
        <v>9036.59</v>
      </c>
      <c r="I73" s="75"/>
      <c r="J73" s="50">
        <f aca="true" t="shared" si="1" ref="J73:J84">H73/12/2568.1</f>
        <v>0.29323202627104344</v>
      </c>
    </row>
    <row r="74" spans="1:10" ht="27.75" customHeight="1">
      <c r="A74" s="82" t="s">
        <v>88</v>
      </c>
      <c r="B74" s="82"/>
      <c r="C74" s="82"/>
      <c r="D74" s="82"/>
      <c r="E74" s="82"/>
      <c r="F74" s="82"/>
      <c r="G74" s="11"/>
      <c r="H74" s="75">
        <v>1953.92</v>
      </c>
      <c r="I74" s="75"/>
      <c r="J74" s="50">
        <f t="shared" si="1"/>
        <v>0.063403553859533</v>
      </c>
    </row>
    <row r="75" spans="1:10" ht="15">
      <c r="A75" s="82" t="s">
        <v>90</v>
      </c>
      <c r="B75" s="82"/>
      <c r="C75" s="82"/>
      <c r="D75" s="82"/>
      <c r="E75" s="82"/>
      <c r="F75" s="82"/>
      <c r="G75" s="11"/>
      <c r="H75" s="75">
        <v>11039.04</v>
      </c>
      <c r="I75" s="75"/>
      <c r="J75" s="50">
        <f t="shared" si="1"/>
        <v>0.3582103500642499</v>
      </c>
    </row>
    <row r="76" spans="1:10" ht="15">
      <c r="A76" s="83"/>
      <c r="B76" s="83"/>
      <c r="C76" s="83"/>
      <c r="D76" s="84" t="s">
        <v>92</v>
      </c>
      <c r="E76" s="84"/>
      <c r="F76" s="84"/>
      <c r="G76" s="84"/>
      <c r="H76" s="80">
        <v>3380</v>
      </c>
      <c r="I76" s="80"/>
      <c r="J76" s="50">
        <f t="shared" si="1"/>
        <v>0.10967901042275094</v>
      </c>
    </row>
    <row r="77" spans="1:10" ht="15">
      <c r="A77" s="83"/>
      <c r="B77" s="83"/>
      <c r="C77" s="83"/>
      <c r="D77" s="84" t="s">
        <v>180</v>
      </c>
      <c r="E77" s="84"/>
      <c r="F77" s="84"/>
      <c r="G77" s="84"/>
      <c r="H77" s="75">
        <v>7659.04</v>
      </c>
      <c r="I77" s="75"/>
      <c r="J77" s="50">
        <f t="shared" si="1"/>
        <v>0.2485313396414989</v>
      </c>
    </row>
    <row r="78" spans="1:10" ht="15">
      <c r="A78" s="82" t="s">
        <v>94</v>
      </c>
      <c r="B78" s="82"/>
      <c r="C78" s="82"/>
      <c r="D78" s="82"/>
      <c r="E78" s="82"/>
      <c r="F78" s="82"/>
      <c r="G78" s="11"/>
      <c r="H78" s="75">
        <v>40945.17</v>
      </c>
      <c r="I78" s="75"/>
      <c r="J78" s="50">
        <f t="shared" si="1"/>
        <v>1.3286466648494997</v>
      </c>
    </row>
    <row r="79" spans="1:10" ht="15">
      <c r="A79" s="86" t="s">
        <v>95</v>
      </c>
      <c r="B79" s="86"/>
      <c r="C79" s="86"/>
      <c r="D79" s="86"/>
      <c r="E79" s="86"/>
      <c r="F79" s="86"/>
      <c r="G79" s="11"/>
      <c r="H79" s="75">
        <v>18140.45</v>
      </c>
      <c r="I79" s="75"/>
      <c r="J79" s="50">
        <f t="shared" si="1"/>
        <v>0.5886469244447906</v>
      </c>
    </row>
    <row r="80" spans="1:10" ht="15">
      <c r="A80" s="86" t="s">
        <v>96</v>
      </c>
      <c r="B80" s="86"/>
      <c r="C80" s="86"/>
      <c r="D80" s="86"/>
      <c r="E80" s="86"/>
      <c r="F80" s="86"/>
      <c r="G80" s="11"/>
      <c r="H80" s="75">
        <v>22804.72</v>
      </c>
      <c r="I80" s="75"/>
      <c r="J80" s="50">
        <f t="shared" si="1"/>
        <v>0.7399997404047092</v>
      </c>
    </row>
    <row r="81" spans="1:10" ht="45" customHeight="1">
      <c r="A81" s="82" t="s">
        <v>97</v>
      </c>
      <c r="B81" s="82"/>
      <c r="C81" s="82"/>
      <c r="D81" s="82"/>
      <c r="E81" s="82"/>
      <c r="F81" s="82"/>
      <c r="G81" s="11"/>
      <c r="H81" s="75">
        <v>98367.88</v>
      </c>
      <c r="I81" s="75"/>
      <c r="J81" s="50">
        <f t="shared" si="1"/>
        <v>3.191979803486365</v>
      </c>
    </row>
    <row r="82" spans="1:10" ht="15">
      <c r="A82" s="86" t="s">
        <v>98</v>
      </c>
      <c r="B82" s="86"/>
      <c r="C82" s="86"/>
      <c r="D82" s="86"/>
      <c r="E82" s="86"/>
      <c r="F82" s="86"/>
      <c r="G82" s="11"/>
      <c r="H82" s="85">
        <v>49490.6</v>
      </c>
      <c r="I82" s="85"/>
      <c r="J82" s="50">
        <f t="shared" si="1"/>
        <v>1.6059408382331943</v>
      </c>
    </row>
    <row r="83" spans="1:10" ht="15">
      <c r="A83" s="86" t="s">
        <v>99</v>
      </c>
      <c r="B83" s="86"/>
      <c r="C83" s="86"/>
      <c r="D83" s="86"/>
      <c r="E83" s="86"/>
      <c r="F83" s="86"/>
      <c r="G83" s="11"/>
      <c r="H83" s="75">
        <v>8299.92</v>
      </c>
      <c r="I83" s="75"/>
      <c r="J83" s="50">
        <f t="shared" si="1"/>
        <v>0.26932751839881625</v>
      </c>
    </row>
    <row r="84" spans="1:10" ht="15">
      <c r="A84" s="86" t="s">
        <v>100</v>
      </c>
      <c r="B84" s="86"/>
      <c r="C84" s="86"/>
      <c r="D84" s="86"/>
      <c r="E84" s="86"/>
      <c r="F84" s="86"/>
      <c r="G84" s="11"/>
      <c r="H84" s="75">
        <v>40577.36</v>
      </c>
      <c r="I84" s="75"/>
      <c r="J84" s="50">
        <f t="shared" si="1"/>
        <v>1.3167114468543542</v>
      </c>
    </row>
    <row r="85" spans="1:10" ht="15">
      <c r="A85" s="87" t="s">
        <v>101</v>
      </c>
      <c r="B85" s="87"/>
      <c r="C85" s="87"/>
      <c r="D85" s="106">
        <v>416395.87</v>
      </c>
      <c r="E85" s="106"/>
      <c r="F85" s="106"/>
      <c r="G85" s="106"/>
      <c r="H85" s="106"/>
      <c r="I85" s="106"/>
      <c r="J85" s="51"/>
    </row>
    <row r="86" spans="1:11" ht="15">
      <c r="A86" s="7"/>
      <c r="B86" s="7"/>
      <c r="C86" s="7"/>
      <c r="D86" s="78"/>
      <c r="E86" s="78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7" t="s">
        <v>102</v>
      </c>
      <c r="B88" s="77"/>
      <c r="C88" s="7"/>
      <c r="D88" s="7"/>
      <c r="E88" s="7"/>
      <c r="F88" s="7"/>
      <c r="G88" s="7"/>
      <c r="H88" s="7"/>
      <c r="I88" s="7"/>
      <c r="J88" s="7" t="s">
        <v>103</v>
      </c>
      <c r="K88" s="7"/>
    </row>
    <row r="89" spans="1:11" ht="15">
      <c r="A89" s="7" t="s">
        <v>0</v>
      </c>
      <c r="B89" s="7"/>
      <c r="C89" s="7"/>
      <c r="D89" s="7"/>
      <c r="E89" s="7"/>
      <c r="F89" s="7"/>
      <c r="G89" s="7"/>
      <c r="H89" s="7"/>
      <c r="I89" s="7"/>
      <c r="J89" s="7"/>
      <c r="K89" s="7"/>
    </row>
  </sheetData>
  <sheetProtection/>
  <mergeCells count="182">
    <mergeCell ref="A88:B88"/>
    <mergeCell ref="A84:F84"/>
    <mergeCell ref="H84:I84"/>
    <mergeCell ref="A83:F83"/>
    <mergeCell ref="H83:I83"/>
    <mergeCell ref="A80:F80"/>
    <mergeCell ref="H80:I80"/>
    <mergeCell ref="A81:F81"/>
    <mergeCell ref="H81:I81"/>
    <mergeCell ref="A85:C85"/>
    <mergeCell ref="D85:I85"/>
    <mergeCell ref="D86:E86"/>
    <mergeCell ref="A79:F79"/>
    <mergeCell ref="H79:I79"/>
    <mergeCell ref="A76:C76"/>
    <mergeCell ref="D76:G76"/>
    <mergeCell ref="H76:I76"/>
    <mergeCell ref="A77:C77"/>
    <mergeCell ref="D77:G77"/>
    <mergeCell ref="H77:I77"/>
    <mergeCell ref="A82:F82"/>
    <mergeCell ref="H82:I82"/>
    <mergeCell ref="A75:F75"/>
    <mergeCell ref="H75:I75"/>
    <mergeCell ref="A74:F74"/>
    <mergeCell ref="H74:I74"/>
    <mergeCell ref="A78:F78"/>
    <mergeCell ref="H78:I78"/>
    <mergeCell ref="A71:F71"/>
    <mergeCell ref="H71:I71"/>
    <mergeCell ref="A73:F73"/>
    <mergeCell ref="H73:I73"/>
    <mergeCell ref="A72:F72"/>
    <mergeCell ref="H72:I72"/>
    <mergeCell ref="A69:C69"/>
    <mergeCell ref="D69:G69"/>
    <mergeCell ref="H69:I69"/>
    <mergeCell ref="A70:F70"/>
    <mergeCell ref="H70:I70"/>
    <mergeCell ref="A67:F67"/>
    <mergeCell ref="H67:I67"/>
    <mergeCell ref="A68:C68"/>
    <mergeCell ref="D68:G68"/>
    <mergeCell ref="H68:I68"/>
    <mergeCell ref="A64:F64"/>
    <mergeCell ref="H64:I64"/>
    <mergeCell ref="A65:C65"/>
    <mergeCell ref="D65:G65"/>
    <mergeCell ref="H65:I65"/>
    <mergeCell ref="A66:F66"/>
    <mergeCell ref="H66:I66"/>
    <mergeCell ref="A63:F63"/>
    <mergeCell ref="H63:I63"/>
    <mergeCell ref="A61:C61"/>
    <mergeCell ref="D61:G61"/>
    <mergeCell ref="H61:I61"/>
    <mergeCell ref="A62:C62"/>
    <mergeCell ref="D62:G62"/>
    <mergeCell ref="H62:I62"/>
    <mergeCell ref="A57:F57"/>
    <mergeCell ref="H57:I57"/>
    <mergeCell ref="A58:F58"/>
    <mergeCell ref="H58:I58"/>
    <mergeCell ref="A59:F59"/>
    <mergeCell ref="H59:I59"/>
    <mergeCell ref="A60:F60"/>
    <mergeCell ref="H60:I60"/>
    <mergeCell ref="A55:F55"/>
    <mergeCell ref="H55:I55"/>
    <mergeCell ref="A56:F56"/>
    <mergeCell ref="H56:I56"/>
    <mergeCell ref="A52:F52"/>
    <mergeCell ref="H52:I52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F44"/>
    <mergeCell ref="H44:I44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36:F36"/>
    <mergeCell ref="H36:I36"/>
    <mergeCell ref="A37:F37"/>
    <mergeCell ref="H37:I37"/>
    <mergeCell ref="A33:E33"/>
    <mergeCell ref="F33:G33"/>
    <mergeCell ref="H33:I33"/>
    <mergeCell ref="J33:K33"/>
    <mergeCell ref="A35:C35"/>
    <mergeCell ref="D35:G35"/>
    <mergeCell ref="H35:I35"/>
    <mergeCell ref="H29:I29"/>
    <mergeCell ref="A31:E31"/>
    <mergeCell ref="F31:G31"/>
    <mergeCell ref="H31:I31"/>
    <mergeCell ref="J31:K31"/>
    <mergeCell ref="A32:E32"/>
    <mergeCell ref="F32:G32"/>
    <mergeCell ref="H32:I32"/>
    <mergeCell ref="J32:K32"/>
    <mergeCell ref="A25:C25"/>
    <mergeCell ref="D25:G25"/>
    <mergeCell ref="J25:K25"/>
    <mergeCell ref="A26:C26"/>
    <mergeCell ref="D26:K26"/>
    <mergeCell ref="D27:E27"/>
    <mergeCell ref="A22:C22"/>
    <mergeCell ref="D22:G22"/>
    <mergeCell ref="J22:K22"/>
    <mergeCell ref="A23:F23"/>
    <mergeCell ref="J23:K23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87"/>
  <sheetViews>
    <sheetView zoomScalePageLayoutView="0" workbookViewId="0" topLeftCell="A1">
      <selection activeCell="A1" sqref="A1:K87"/>
    </sheetView>
  </sheetViews>
  <sheetFormatPr defaultColWidth="9.140625" defaultRowHeight="15"/>
  <sheetData>
    <row r="1" spans="1:1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>
      <c r="A5" s="16" t="s">
        <v>3</v>
      </c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5" t="s">
        <v>140</v>
      </c>
      <c r="B7" s="15"/>
      <c r="C7" s="15"/>
      <c r="D7" s="15"/>
      <c r="E7" s="15"/>
      <c r="F7" s="15" t="s">
        <v>141</v>
      </c>
      <c r="G7" s="15"/>
      <c r="H7" s="15"/>
      <c r="I7" s="93" t="s">
        <v>142</v>
      </c>
      <c r="J7" s="93"/>
      <c r="K7" s="93"/>
    </row>
    <row r="8" spans="1:11" ht="15">
      <c r="A8" s="17" t="s">
        <v>17</v>
      </c>
      <c r="B8" s="15"/>
      <c r="C8" s="15"/>
      <c r="D8" s="15"/>
      <c r="E8" s="15" t="s">
        <v>8</v>
      </c>
      <c r="F8" s="15"/>
      <c r="G8" s="15"/>
      <c r="H8" s="94">
        <v>454818.64</v>
      </c>
      <c r="I8" s="94"/>
      <c r="J8" s="15" t="s">
        <v>9</v>
      </c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89" t="s">
        <v>10</v>
      </c>
      <c r="B10" s="89"/>
      <c r="C10" s="89"/>
      <c r="D10" s="89"/>
      <c r="E10" s="89"/>
      <c r="F10" s="95" t="s">
        <v>11</v>
      </c>
      <c r="G10" s="95"/>
      <c r="H10" s="95" t="s">
        <v>12</v>
      </c>
      <c r="I10" s="95"/>
      <c r="J10" s="95" t="s">
        <v>13</v>
      </c>
      <c r="K10" s="95"/>
    </row>
    <row r="11" spans="1:11" ht="15">
      <c r="A11" s="89" t="s">
        <v>18</v>
      </c>
      <c r="B11" s="89"/>
      <c r="C11" s="89"/>
      <c r="D11" s="89"/>
      <c r="E11" s="89"/>
      <c r="F11" s="90">
        <v>125746.56</v>
      </c>
      <c r="G11" s="90"/>
      <c r="H11" s="90">
        <v>127438.35</v>
      </c>
      <c r="I11" s="90"/>
      <c r="J11" s="90">
        <v>-1691.79</v>
      </c>
      <c r="K11" s="90"/>
    </row>
    <row r="12" spans="1:11" ht="15">
      <c r="A12" s="89" t="s">
        <v>143</v>
      </c>
      <c r="B12" s="89"/>
      <c r="C12" s="89"/>
      <c r="D12" s="89"/>
      <c r="E12" s="89"/>
      <c r="F12" s="90">
        <v>140.62</v>
      </c>
      <c r="G12" s="90"/>
      <c r="H12" s="90">
        <v>140.62</v>
      </c>
      <c r="I12" s="90"/>
      <c r="J12" s="91"/>
      <c r="K12" s="91"/>
    </row>
    <row r="13" spans="1:11" ht="15">
      <c r="A13" s="89" t="s">
        <v>15</v>
      </c>
      <c r="B13" s="89"/>
      <c r="C13" s="89"/>
      <c r="D13" s="89"/>
      <c r="E13" s="89"/>
      <c r="F13" s="90">
        <v>125887.18</v>
      </c>
      <c r="G13" s="90"/>
      <c r="H13" s="90">
        <v>127578.97</v>
      </c>
      <c r="I13" s="90"/>
      <c r="J13" s="90">
        <v>-1691.79</v>
      </c>
      <c r="K13" s="90"/>
    </row>
    <row r="14" spans="1:1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>
      <c r="A15" s="15" t="s">
        <v>16</v>
      </c>
      <c r="B15" s="15"/>
      <c r="C15" s="15"/>
      <c r="D15" s="94">
        <v>582397.61</v>
      </c>
      <c r="E15" s="94"/>
      <c r="F15" s="15" t="s">
        <v>9</v>
      </c>
      <c r="G15" s="15"/>
      <c r="H15" s="15"/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17" t="s">
        <v>19</v>
      </c>
      <c r="B17" s="15"/>
      <c r="C17" s="15"/>
      <c r="D17" s="15"/>
      <c r="E17" s="15"/>
      <c r="F17" s="15"/>
      <c r="G17" s="15"/>
      <c r="H17" s="94"/>
      <c r="I17" s="94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89" t="s">
        <v>10</v>
      </c>
      <c r="B19" s="89"/>
      <c r="C19" s="89"/>
      <c r="D19" s="89"/>
      <c r="E19" s="89"/>
      <c r="F19" s="95" t="s">
        <v>11</v>
      </c>
      <c r="G19" s="95"/>
      <c r="H19" s="95" t="s">
        <v>12</v>
      </c>
      <c r="I19" s="95"/>
      <c r="J19" s="95" t="s">
        <v>13</v>
      </c>
      <c r="K19" s="95"/>
    </row>
    <row r="20" spans="1:11" ht="15">
      <c r="A20" s="89" t="s">
        <v>18</v>
      </c>
      <c r="B20" s="89"/>
      <c r="C20" s="89"/>
      <c r="D20" s="89"/>
      <c r="E20" s="89"/>
      <c r="F20" s="90">
        <v>696973.63</v>
      </c>
      <c r="G20" s="90"/>
      <c r="H20" s="90">
        <v>707612.32</v>
      </c>
      <c r="I20" s="90"/>
      <c r="J20" s="90">
        <v>-10638.69</v>
      </c>
      <c r="K20" s="90"/>
    </row>
    <row r="21" spans="1:11" ht="15">
      <c r="A21" s="89" t="s">
        <v>143</v>
      </c>
      <c r="B21" s="89"/>
      <c r="C21" s="89"/>
      <c r="D21" s="89"/>
      <c r="E21" s="89"/>
      <c r="F21" s="90">
        <v>746.93</v>
      </c>
      <c r="G21" s="90"/>
      <c r="H21" s="90">
        <v>746.93</v>
      </c>
      <c r="I21" s="90"/>
      <c r="J21" s="91"/>
      <c r="K21" s="91"/>
    </row>
    <row r="22" spans="1:11" ht="15">
      <c r="A22" s="89" t="s">
        <v>15</v>
      </c>
      <c r="B22" s="89"/>
      <c r="C22" s="89"/>
      <c r="D22" s="89"/>
      <c r="E22" s="89"/>
      <c r="F22" s="90">
        <v>697720.56</v>
      </c>
      <c r="G22" s="90"/>
      <c r="H22" s="90">
        <v>708359.25</v>
      </c>
      <c r="I22" s="90"/>
      <c r="J22" s="90">
        <v>-10638.69</v>
      </c>
      <c r="K22" s="90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0" ht="32.25">
      <c r="A24" s="95" t="s">
        <v>20</v>
      </c>
      <c r="B24" s="95"/>
      <c r="C24" s="95"/>
      <c r="D24" s="95" t="s">
        <v>21</v>
      </c>
      <c r="E24" s="95"/>
      <c r="F24" s="95"/>
      <c r="G24" s="95"/>
      <c r="H24" s="95" t="s">
        <v>24</v>
      </c>
      <c r="I24" s="95"/>
      <c r="J24" s="49" t="s">
        <v>178</v>
      </c>
    </row>
    <row r="25" spans="1:10" ht="15">
      <c r="A25" s="101" t="s">
        <v>25</v>
      </c>
      <c r="B25" s="101"/>
      <c r="C25" s="101"/>
      <c r="D25" s="101"/>
      <c r="E25" s="101"/>
      <c r="F25" s="101"/>
      <c r="G25" s="19"/>
      <c r="H25" s="90">
        <v>249596.65</v>
      </c>
      <c r="I25" s="90"/>
      <c r="J25" s="50">
        <f>H25/12/3923.85</f>
        <v>5.300845045894551</v>
      </c>
    </row>
    <row r="26" spans="1:10" ht="15">
      <c r="A26" s="101" t="s">
        <v>26</v>
      </c>
      <c r="B26" s="101"/>
      <c r="C26" s="101"/>
      <c r="D26" s="101"/>
      <c r="E26" s="101"/>
      <c r="F26" s="101"/>
      <c r="G26" s="19"/>
      <c r="H26" s="90">
        <v>45500.58</v>
      </c>
      <c r="I26" s="90"/>
      <c r="J26" s="50">
        <f aca="true" t="shared" si="0" ref="J26:J82">H26/12/3923.85</f>
        <v>0.9663251653350664</v>
      </c>
    </row>
    <row r="27" spans="1:11" ht="24.75" customHeight="1">
      <c r="A27" s="96"/>
      <c r="B27" s="96"/>
      <c r="C27" s="96"/>
      <c r="D27" s="97" t="s">
        <v>27</v>
      </c>
      <c r="E27" s="97"/>
      <c r="F27" s="97"/>
      <c r="G27" s="97"/>
      <c r="H27" s="90">
        <v>22600.24</v>
      </c>
      <c r="I27" s="90"/>
      <c r="J27" s="50">
        <f t="shared" si="0"/>
        <v>0.47997587403528</v>
      </c>
      <c r="K27" s="52"/>
    </row>
    <row r="28" spans="1:11" ht="24.75" customHeight="1">
      <c r="A28" s="96"/>
      <c r="B28" s="96"/>
      <c r="C28" s="96"/>
      <c r="D28" s="97" t="s">
        <v>28</v>
      </c>
      <c r="E28" s="97"/>
      <c r="F28" s="97"/>
      <c r="G28" s="97"/>
      <c r="H28" s="102">
        <v>11641.2</v>
      </c>
      <c r="I28" s="102"/>
      <c r="J28" s="50">
        <f t="shared" si="0"/>
        <v>0.24723167297424725</v>
      </c>
      <c r="K28" s="53"/>
    </row>
    <row r="29" spans="1:10" ht="15">
      <c r="A29" s="96"/>
      <c r="B29" s="96"/>
      <c r="C29" s="96"/>
      <c r="D29" s="97" t="s">
        <v>29</v>
      </c>
      <c r="E29" s="97"/>
      <c r="F29" s="97"/>
      <c r="G29" s="97"/>
      <c r="H29" s="90">
        <v>11259.18</v>
      </c>
      <c r="I29" s="90"/>
      <c r="J29" s="50">
        <f t="shared" si="0"/>
        <v>0.2391184678313391</v>
      </c>
    </row>
    <row r="30" spans="1:10" ht="15">
      <c r="A30" s="101" t="s">
        <v>30</v>
      </c>
      <c r="B30" s="101"/>
      <c r="C30" s="101"/>
      <c r="D30" s="101"/>
      <c r="E30" s="101"/>
      <c r="F30" s="101"/>
      <c r="G30" s="19"/>
      <c r="H30" s="90">
        <v>6899.04</v>
      </c>
      <c r="I30" s="90"/>
      <c r="J30" s="50">
        <f t="shared" si="0"/>
        <v>0.1465193623609465</v>
      </c>
    </row>
    <row r="31" spans="1:10" ht="24.75" customHeight="1">
      <c r="A31" s="96"/>
      <c r="B31" s="96"/>
      <c r="C31" s="96"/>
      <c r="D31" s="97" t="s">
        <v>31</v>
      </c>
      <c r="E31" s="97"/>
      <c r="F31" s="97"/>
      <c r="G31" s="97"/>
      <c r="H31" s="90">
        <v>2022.96</v>
      </c>
      <c r="I31" s="90"/>
      <c r="J31" s="50">
        <f t="shared" si="0"/>
        <v>0.04296290632924297</v>
      </c>
    </row>
    <row r="32" spans="1:10" ht="15">
      <c r="A32" s="96"/>
      <c r="B32" s="96"/>
      <c r="C32" s="96"/>
      <c r="D32" s="97" t="s">
        <v>32</v>
      </c>
      <c r="E32" s="97"/>
      <c r="F32" s="97"/>
      <c r="G32" s="97"/>
      <c r="H32" s="90">
        <v>4876.08</v>
      </c>
      <c r="I32" s="90"/>
      <c r="J32" s="50">
        <f t="shared" si="0"/>
        <v>0.10355645603170355</v>
      </c>
    </row>
    <row r="33" spans="1:10" ht="15">
      <c r="A33" s="101" t="s">
        <v>33</v>
      </c>
      <c r="B33" s="101"/>
      <c r="C33" s="101"/>
      <c r="D33" s="101"/>
      <c r="E33" s="101"/>
      <c r="F33" s="101"/>
      <c r="G33" s="19"/>
      <c r="H33" s="90">
        <v>44721.88</v>
      </c>
      <c r="I33" s="90"/>
      <c r="J33" s="50">
        <f t="shared" si="0"/>
        <v>0.9497874111735498</v>
      </c>
    </row>
    <row r="34" spans="1:10" ht="15">
      <c r="A34" s="96"/>
      <c r="B34" s="96"/>
      <c r="C34" s="96"/>
      <c r="D34" s="97" t="s">
        <v>34</v>
      </c>
      <c r="E34" s="97"/>
      <c r="F34" s="97"/>
      <c r="G34" s="97"/>
      <c r="H34" s="90">
        <v>1566.48</v>
      </c>
      <c r="I34" s="90"/>
      <c r="J34" s="50">
        <f t="shared" si="0"/>
        <v>0.03326834613963327</v>
      </c>
    </row>
    <row r="35" spans="1:10" ht="24.75" customHeight="1">
      <c r="A35" s="96"/>
      <c r="B35" s="96"/>
      <c r="C35" s="96"/>
      <c r="D35" s="97" t="s">
        <v>35</v>
      </c>
      <c r="E35" s="97"/>
      <c r="F35" s="97"/>
      <c r="G35" s="97"/>
      <c r="H35" s="90">
        <v>9090.04</v>
      </c>
      <c r="I35" s="90"/>
      <c r="J35" s="50">
        <f t="shared" si="0"/>
        <v>0.1930510425559931</v>
      </c>
    </row>
    <row r="36" spans="1:10" ht="24.75" customHeight="1">
      <c r="A36" s="96"/>
      <c r="B36" s="96"/>
      <c r="C36" s="96"/>
      <c r="D36" s="97" t="s">
        <v>36</v>
      </c>
      <c r="E36" s="97"/>
      <c r="F36" s="97"/>
      <c r="G36" s="97"/>
      <c r="H36" s="90">
        <v>5998.83</v>
      </c>
      <c r="I36" s="90"/>
      <c r="J36" s="50">
        <f t="shared" si="0"/>
        <v>0.1274010219554774</v>
      </c>
    </row>
    <row r="37" spans="1:10" ht="24.75" customHeight="1">
      <c r="A37" s="96"/>
      <c r="B37" s="96"/>
      <c r="C37" s="96"/>
      <c r="D37" s="97" t="s">
        <v>37</v>
      </c>
      <c r="E37" s="97"/>
      <c r="F37" s="97"/>
      <c r="G37" s="97"/>
      <c r="H37" s="90">
        <v>4956.28</v>
      </c>
      <c r="I37" s="90"/>
      <c r="J37" s="50">
        <f t="shared" si="0"/>
        <v>0.10525971516070526</v>
      </c>
    </row>
    <row r="38" spans="1:10" ht="15">
      <c r="A38" s="96"/>
      <c r="B38" s="96"/>
      <c r="C38" s="96"/>
      <c r="D38" s="97" t="s">
        <v>38</v>
      </c>
      <c r="E38" s="97"/>
      <c r="F38" s="97"/>
      <c r="G38" s="97"/>
      <c r="H38" s="102">
        <v>8759.4</v>
      </c>
      <c r="I38" s="102"/>
      <c r="J38" s="50">
        <f t="shared" si="0"/>
        <v>0.18602902761318602</v>
      </c>
    </row>
    <row r="39" spans="1:10" ht="24.75" customHeight="1">
      <c r="A39" s="96"/>
      <c r="B39" s="96"/>
      <c r="C39" s="96"/>
      <c r="D39" s="97" t="s">
        <v>39</v>
      </c>
      <c r="E39" s="97"/>
      <c r="F39" s="97"/>
      <c r="G39" s="97"/>
      <c r="H39" s="90">
        <v>10384.28</v>
      </c>
      <c r="I39" s="90"/>
      <c r="J39" s="50">
        <f t="shared" si="0"/>
        <v>0.22053765222082056</v>
      </c>
    </row>
    <row r="40" spans="1:11" ht="24.75" customHeight="1">
      <c r="A40" s="96"/>
      <c r="B40" s="96"/>
      <c r="C40" s="96"/>
      <c r="D40" s="97" t="s">
        <v>40</v>
      </c>
      <c r="E40" s="97"/>
      <c r="F40" s="97"/>
      <c r="G40" s="97"/>
      <c r="H40" s="90">
        <v>3966.57</v>
      </c>
      <c r="I40" s="90"/>
      <c r="J40" s="50">
        <f t="shared" si="0"/>
        <v>0.08424060552773424</v>
      </c>
      <c r="K40" s="52"/>
    </row>
    <row r="41" spans="1:10" ht="15">
      <c r="A41" s="101" t="s">
        <v>41</v>
      </c>
      <c r="B41" s="101"/>
      <c r="C41" s="101"/>
      <c r="D41" s="101"/>
      <c r="E41" s="101"/>
      <c r="F41" s="101"/>
      <c r="G41" s="19"/>
      <c r="H41" s="90">
        <v>152475.15</v>
      </c>
      <c r="I41" s="90"/>
      <c r="J41" s="50">
        <f t="shared" si="0"/>
        <v>3.238213107024988</v>
      </c>
    </row>
    <row r="42" spans="1:10" ht="15">
      <c r="A42" s="96"/>
      <c r="B42" s="96"/>
      <c r="C42" s="96"/>
      <c r="D42" s="97" t="s">
        <v>42</v>
      </c>
      <c r="E42" s="97"/>
      <c r="F42" s="97"/>
      <c r="G42" s="97"/>
      <c r="H42" s="90">
        <v>6507.97</v>
      </c>
      <c r="I42" s="90"/>
      <c r="J42" s="50">
        <f t="shared" si="0"/>
        <v>0.13821395653078822</v>
      </c>
    </row>
    <row r="43" spans="1:10" ht="15">
      <c r="A43" s="96"/>
      <c r="B43" s="96"/>
      <c r="C43" s="96"/>
      <c r="D43" s="97" t="s">
        <v>43</v>
      </c>
      <c r="E43" s="97"/>
      <c r="F43" s="97"/>
      <c r="G43" s="97"/>
      <c r="H43" s="90">
        <v>145967.18</v>
      </c>
      <c r="I43" s="90"/>
      <c r="J43" s="50">
        <f t="shared" si="0"/>
        <v>3.0999991504941997</v>
      </c>
    </row>
    <row r="44" spans="1:10" ht="15">
      <c r="A44" s="101" t="s">
        <v>44</v>
      </c>
      <c r="B44" s="101"/>
      <c r="C44" s="101"/>
      <c r="D44" s="101"/>
      <c r="E44" s="101"/>
      <c r="F44" s="101"/>
      <c r="G44" s="19"/>
      <c r="H44" s="90">
        <v>33517.91</v>
      </c>
      <c r="I44" s="90"/>
      <c r="J44" s="50">
        <f t="shared" si="0"/>
        <v>0.7118414737226619</v>
      </c>
    </row>
    <row r="45" spans="1:10" ht="15">
      <c r="A45" s="103" t="s">
        <v>45</v>
      </c>
      <c r="B45" s="103"/>
      <c r="C45" s="103"/>
      <c r="D45" s="103"/>
      <c r="E45" s="103"/>
      <c r="F45" s="103"/>
      <c r="G45" s="19"/>
      <c r="H45" s="102">
        <v>3515.6</v>
      </c>
      <c r="I45" s="102"/>
      <c r="J45" s="50">
        <f t="shared" si="0"/>
        <v>0.07466306476207465</v>
      </c>
    </row>
    <row r="46" spans="1:11" ht="24.75" customHeight="1">
      <c r="A46" s="103" t="s">
        <v>46</v>
      </c>
      <c r="B46" s="103"/>
      <c r="C46" s="103"/>
      <c r="D46" s="103"/>
      <c r="E46" s="103"/>
      <c r="F46" s="103"/>
      <c r="G46" s="19"/>
      <c r="H46" s="90">
        <v>3051.79</v>
      </c>
      <c r="I46" s="90"/>
      <c r="J46" s="50">
        <f t="shared" si="0"/>
        <v>0.06481283263461482</v>
      </c>
      <c r="K46" s="52"/>
    </row>
    <row r="47" spans="1:10" ht="24.75" customHeight="1">
      <c r="A47" s="103" t="s">
        <v>47</v>
      </c>
      <c r="B47" s="103"/>
      <c r="C47" s="103"/>
      <c r="D47" s="103"/>
      <c r="E47" s="103"/>
      <c r="F47" s="103"/>
      <c r="G47" s="19"/>
      <c r="H47" s="90">
        <v>21027.52</v>
      </c>
      <c r="I47" s="90"/>
      <c r="J47" s="50">
        <f t="shared" si="0"/>
        <v>0.44657500499084657</v>
      </c>
    </row>
    <row r="48" spans="1:10" ht="15">
      <c r="A48" s="103" t="s">
        <v>144</v>
      </c>
      <c r="B48" s="103"/>
      <c r="C48" s="103"/>
      <c r="D48" s="103"/>
      <c r="E48" s="103"/>
      <c r="F48" s="103"/>
      <c r="G48" s="19"/>
      <c r="H48" s="98">
        <v>5923</v>
      </c>
      <c r="I48" s="98"/>
      <c r="J48" s="50">
        <f t="shared" si="0"/>
        <v>0.12579057133512578</v>
      </c>
    </row>
    <row r="49" spans="1:10" ht="15">
      <c r="A49" s="101" t="s">
        <v>49</v>
      </c>
      <c r="B49" s="101"/>
      <c r="C49" s="101"/>
      <c r="D49" s="101"/>
      <c r="E49" s="101"/>
      <c r="F49" s="101"/>
      <c r="G49" s="19"/>
      <c r="H49" s="90">
        <v>493.36</v>
      </c>
      <c r="I49" s="90"/>
      <c r="J49" s="50">
        <f t="shared" si="0"/>
        <v>0.01047780453721048</v>
      </c>
    </row>
    <row r="50" spans="1:10" ht="15">
      <c r="A50" s="101" t="s">
        <v>52</v>
      </c>
      <c r="B50" s="101"/>
      <c r="C50" s="101"/>
      <c r="D50" s="101"/>
      <c r="E50" s="101"/>
      <c r="F50" s="101"/>
      <c r="G50" s="19"/>
      <c r="H50" s="90">
        <v>20881.57</v>
      </c>
      <c r="I50" s="90"/>
      <c r="J50" s="50">
        <f t="shared" si="0"/>
        <v>0.4434753707030935</v>
      </c>
    </row>
    <row r="51" spans="1:10" ht="15">
      <c r="A51" s="96"/>
      <c r="B51" s="96"/>
      <c r="C51" s="96"/>
      <c r="D51" s="97" t="s">
        <v>145</v>
      </c>
      <c r="E51" s="97"/>
      <c r="F51" s="97"/>
      <c r="G51" s="97"/>
      <c r="H51" s="102">
        <v>357.6</v>
      </c>
      <c r="I51" s="102"/>
      <c r="J51" s="50">
        <f t="shared" si="0"/>
        <v>0.007594581852007595</v>
      </c>
    </row>
    <row r="52" spans="1:10" ht="15">
      <c r="A52" s="96"/>
      <c r="B52" s="96"/>
      <c r="C52" s="96"/>
      <c r="D52" s="97" t="s">
        <v>54</v>
      </c>
      <c r="E52" s="97"/>
      <c r="F52" s="97"/>
      <c r="G52" s="97"/>
      <c r="H52" s="90">
        <v>2537.56</v>
      </c>
      <c r="I52" s="90"/>
      <c r="J52" s="50">
        <f t="shared" si="0"/>
        <v>0.05389179844625389</v>
      </c>
    </row>
    <row r="53" spans="1:10" ht="15">
      <c r="A53" s="96"/>
      <c r="B53" s="96"/>
      <c r="C53" s="96"/>
      <c r="D53" s="97" t="s">
        <v>56</v>
      </c>
      <c r="E53" s="97"/>
      <c r="F53" s="97"/>
      <c r="G53" s="97"/>
      <c r="H53" s="90">
        <v>1693.74</v>
      </c>
      <c r="I53" s="90"/>
      <c r="J53" s="50">
        <f t="shared" si="0"/>
        <v>0.03597104884233598</v>
      </c>
    </row>
    <row r="54" spans="1:10" ht="24.75" customHeight="1">
      <c r="A54" s="96"/>
      <c r="B54" s="96"/>
      <c r="C54" s="96"/>
      <c r="D54" s="97" t="s">
        <v>58</v>
      </c>
      <c r="E54" s="97"/>
      <c r="F54" s="97"/>
      <c r="G54" s="97"/>
      <c r="H54" s="90">
        <v>16292.67</v>
      </c>
      <c r="I54" s="90"/>
      <c r="J54" s="50">
        <f t="shared" si="0"/>
        <v>0.34601794156249605</v>
      </c>
    </row>
    <row r="55" spans="1:10" ht="15">
      <c r="A55" s="101" t="s">
        <v>59</v>
      </c>
      <c r="B55" s="101"/>
      <c r="C55" s="101"/>
      <c r="D55" s="101"/>
      <c r="E55" s="101"/>
      <c r="F55" s="101"/>
      <c r="G55" s="19"/>
      <c r="H55" s="90">
        <v>18707.16</v>
      </c>
      <c r="I55" s="90"/>
      <c r="J55" s="50">
        <f t="shared" si="0"/>
        <v>0.39729602303859735</v>
      </c>
    </row>
    <row r="56" spans="1:11" ht="24.75" customHeight="1">
      <c r="A56" s="96"/>
      <c r="B56" s="96"/>
      <c r="C56" s="96"/>
      <c r="D56" s="97" t="s">
        <v>61</v>
      </c>
      <c r="E56" s="97"/>
      <c r="F56" s="97"/>
      <c r="G56" s="97"/>
      <c r="H56" s="102">
        <v>17360.44</v>
      </c>
      <c r="I56" s="102"/>
      <c r="J56" s="50">
        <f t="shared" si="0"/>
        <v>0.36869486176416866</v>
      </c>
      <c r="K56" s="52"/>
    </row>
    <row r="57" spans="1:10" ht="15">
      <c r="A57" s="96"/>
      <c r="B57" s="96"/>
      <c r="C57" s="96"/>
      <c r="D57" s="97" t="s">
        <v>181</v>
      </c>
      <c r="E57" s="97"/>
      <c r="F57" s="97"/>
      <c r="G57" s="97"/>
      <c r="H57" s="90">
        <v>106.67</v>
      </c>
      <c r="I57" s="90"/>
      <c r="J57" s="50">
        <f t="shared" si="0"/>
        <v>0.0022654195921522654</v>
      </c>
    </row>
    <row r="58" spans="1:11" ht="15">
      <c r="A58" s="96"/>
      <c r="B58" s="96"/>
      <c r="C58" s="96"/>
      <c r="D58" s="97" t="s">
        <v>182</v>
      </c>
      <c r="E58" s="97"/>
      <c r="F58" s="97"/>
      <c r="G58" s="97"/>
      <c r="H58" s="90">
        <v>720.03</v>
      </c>
      <c r="I58" s="90"/>
      <c r="J58" s="50">
        <f t="shared" si="0"/>
        <v>0.015291741529365292</v>
      </c>
      <c r="K58" s="52"/>
    </row>
    <row r="59" spans="1:10" ht="15">
      <c r="A59" s="96"/>
      <c r="B59" s="96"/>
      <c r="C59" s="96"/>
      <c r="D59" s="97" t="s">
        <v>146</v>
      </c>
      <c r="E59" s="97"/>
      <c r="F59" s="97"/>
      <c r="G59" s="97"/>
      <c r="H59" s="90">
        <v>520.02</v>
      </c>
      <c r="I59" s="90"/>
      <c r="J59" s="50">
        <f t="shared" si="0"/>
        <v>0.011044000152911045</v>
      </c>
    </row>
    <row r="60" spans="1:10" ht="24.75" customHeight="1">
      <c r="A60" s="101" t="s">
        <v>68</v>
      </c>
      <c r="B60" s="101"/>
      <c r="C60" s="101"/>
      <c r="D60" s="101"/>
      <c r="E60" s="101"/>
      <c r="F60" s="101"/>
      <c r="G60" s="19"/>
      <c r="H60" s="90">
        <v>51065.24</v>
      </c>
      <c r="I60" s="90"/>
      <c r="J60" s="50">
        <f t="shared" si="0"/>
        <v>1.0845054389608846</v>
      </c>
    </row>
    <row r="61" spans="1:10" ht="24.75" customHeight="1">
      <c r="A61" s="96"/>
      <c r="B61" s="96"/>
      <c r="C61" s="96"/>
      <c r="D61" s="97" t="s">
        <v>147</v>
      </c>
      <c r="E61" s="97"/>
      <c r="F61" s="97"/>
      <c r="G61" s="97"/>
      <c r="H61" s="90">
        <v>2684.64</v>
      </c>
      <c r="I61" s="90"/>
      <c r="J61" s="50">
        <f t="shared" si="0"/>
        <v>0.05701543127285701</v>
      </c>
    </row>
    <row r="62" spans="1:10" ht="24.75" customHeight="1">
      <c r="A62" s="96"/>
      <c r="B62" s="96"/>
      <c r="C62" s="96"/>
      <c r="D62" s="97" t="s">
        <v>148</v>
      </c>
      <c r="E62" s="97"/>
      <c r="F62" s="97"/>
      <c r="G62" s="97"/>
      <c r="H62" s="98">
        <v>13600</v>
      </c>
      <c r="I62" s="98"/>
      <c r="J62" s="50">
        <f t="shared" si="0"/>
        <v>0.2888319720002888</v>
      </c>
    </row>
    <row r="63" spans="1:10" ht="15">
      <c r="A63" s="103" t="s">
        <v>71</v>
      </c>
      <c r="B63" s="103"/>
      <c r="C63" s="103"/>
      <c r="D63" s="103"/>
      <c r="E63" s="103"/>
      <c r="F63" s="103"/>
      <c r="G63" s="19"/>
      <c r="H63" s="102">
        <v>34780.6</v>
      </c>
      <c r="I63" s="102"/>
      <c r="J63" s="50">
        <f t="shared" si="0"/>
        <v>0.7386580356877387</v>
      </c>
    </row>
    <row r="64" spans="1:10" ht="24.75" customHeight="1">
      <c r="A64" s="101" t="s">
        <v>73</v>
      </c>
      <c r="B64" s="101"/>
      <c r="C64" s="101"/>
      <c r="D64" s="101"/>
      <c r="E64" s="101"/>
      <c r="F64" s="101"/>
      <c r="G64" s="19"/>
      <c r="H64" s="90">
        <v>4701.93</v>
      </c>
      <c r="I64" s="90"/>
      <c r="J64" s="50">
        <f t="shared" si="0"/>
        <v>0.09985792015494988</v>
      </c>
    </row>
    <row r="65" spans="1:10" ht="24.75" customHeight="1">
      <c r="A65" s="96"/>
      <c r="B65" s="96"/>
      <c r="C65" s="96"/>
      <c r="D65" s="97" t="s">
        <v>147</v>
      </c>
      <c r="E65" s="97"/>
      <c r="F65" s="97"/>
      <c r="G65" s="97"/>
      <c r="H65" s="90">
        <v>1231.61</v>
      </c>
      <c r="I65" s="90"/>
      <c r="J65" s="50">
        <f t="shared" si="0"/>
        <v>0.026156495958476154</v>
      </c>
    </row>
    <row r="66" spans="1:10" ht="15">
      <c r="A66" s="103" t="s">
        <v>76</v>
      </c>
      <c r="B66" s="103"/>
      <c r="C66" s="103"/>
      <c r="D66" s="103"/>
      <c r="E66" s="103"/>
      <c r="F66" s="103"/>
      <c r="G66" s="19"/>
      <c r="H66" s="90">
        <v>3470.32</v>
      </c>
      <c r="I66" s="90"/>
      <c r="J66" s="50">
        <f t="shared" si="0"/>
        <v>0.0737014241964737</v>
      </c>
    </row>
    <row r="67" spans="1:10" ht="24.75" customHeight="1">
      <c r="A67" s="101" t="s">
        <v>78</v>
      </c>
      <c r="B67" s="101"/>
      <c r="C67" s="101"/>
      <c r="D67" s="101"/>
      <c r="E67" s="101"/>
      <c r="F67" s="101"/>
      <c r="G67" s="19"/>
      <c r="H67" s="90">
        <v>13742.84</v>
      </c>
      <c r="I67" s="90"/>
      <c r="J67" s="50">
        <f t="shared" si="0"/>
        <v>0.2918655572120919</v>
      </c>
    </row>
    <row r="68" spans="1:10" ht="24.75" customHeight="1">
      <c r="A68" s="101" t="s">
        <v>82</v>
      </c>
      <c r="B68" s="101"/>
      <c r="C68" s="101"/>
      <c r="D68" s="101"/>
      <c r="E68" s="101"/>
      <c r="F68" s="101"/>
      <c r="G68" s="19"/>
      <c r="H68" s="90">
        <v>9480.96</v>
      </c>
      <c r="I68" s="90"/>
      <c r="J68" s="50">
        <f t="shared" si="0"/>
        <v>0.20135326273940135</v>
      </c>
    </row>
    <row r="69" spans="1:10" ht="24.75" customHeight="1">
      <c r="A69" s="101" t="s">
        <v>84</v>
      </c>
      <c r="B69" s="101"/>
      <c r="C69" s="101"/>
      <c r="D69" s="101"/>
      <c r="E69" s="101"/>
      <c r="F69" s="101"/>
      <c r="G69" s="19"/>
      <c r="H69" s="90">
        <v>11298.52</v>
      </c>
      <c r="I69" s="90"/>
      <c r="J69" s="50">
        <f t="shared" si="0"/>
        <v>0.23995395678563997</v>
      </c>
    </row>
    <row r="70" spans="1:10" ht="24.75" customHeight="1">
      <c r="A70" s="96"/>
      <c r="B70" s="96"/>
      <c r="C70" s="96"/>
      <c r="D70" s="97" t="s">
        <v>86</v>
      </c>
      <c r="E70" s="97"/>
      <c r="F70" s="97"/>
      <c r="G70" s="97"/>
      <c r="H70" s="90">
        <v>11298.52</v>
      </c>
      <c r="I70" s="90"/>
      <c r="J70" s="50">
        <f t="shared" si="0"/>
        <v>0.23995395678563997</v>
      </c>
    </row>
    <row r="71" spans="1:10" ht="24.75" customHeight="1">
      <c r="A71" s="101" t="s">
        <v>88</v>
      </c>
      <c r="B71" s="101"/>
      <c r="C71" s="101"/>
      <c r="D71" s="101"/>
      <c r="E71" s="101"/>
      <c r="F71" s="101"/>
      <c r="G71" s="19"/>
      <c r="H71" s="90">
        <v>3005.28</v>
      </c>
      <c r="I71" s="90"/>
      <c r="J71" s="50">
        <f t="shared" si="0"/>
        <v>0.06382506976566384</v>
      </c>
    </row>
    <row r="72" spans="1:10" ht="15">
      <c r="A72" s="101" t="s">
        <v>90</v>
      </c>
      <c r="B72" s="101"/>
      <c r="C72" s="101"/>
      <c r="D72" s="101"/>
      <c r="E72" s="101"/>
      <c r="F72" s="101"/>
      <c r="G72" s="19"/>
      <c r="H72" s="90">
        <v>15512.88</v>
      </c>
      <c r="I72" s="90"/>
      <c r="J72" s="50">
        <f t="shared" si="0"/>
        <v>0.32945703836792944</v>
      </c>
    </row>
    <row r="73" spans="1:10" ht="15">
      <c r="A73" s="96"/>
      <c r="B73" s="96"/>
      <c r="C73" s="96"/>
      <c r="D73" s="97" t="s">
        <v>126</v>
      </c>
      <c r="E73" s="97"/>
      <c r="F73" s="97"/>
      <c r="G73" s="97"/>
      <c r="H73" s="90">
        <v>352.48</v>
      </c>
      <c r="I73" s="90"/>
      <c r="J73" s="50">
        <f t="shared" si="0"/>
        <v>0.007485845109607487</v>
      </c>
    </row>
    <row r="74" spans="1:10" ht="15">
      <c r="A74" s="96"/>
      <c r="B74" s="96"/>
      <c r="C74" s="96"/>
      <c r="D74" s="97" t="s">
        <v>92</v>
      </c>
      <c r="E74" s="97"/>
      <c r="F74" s="97"/>
      <c r="G74" s="97"/>
      <c r="H74" s="98">
        <v>3380</v>
      </c>
      <c r="I74" s="98"/>
      <c r="J74" s="50">
        <f t="shared" si="0"/>
        <v>0.0717832401000718</v>
      </c>
    </row>
    <row r="75" spans="1:10" ht="24.75" customHeight="1">
      <c r="A75" s="96"/>
      <c r="B75" s="96"/>
      <c r="C75" s="96"/>
      <c r="D75" s="97" t="s">
        <v>50</v>
      </c>
      <c r="E75" s="97"/>
      <c r="F75" s="97"/>
      <c r="G75" s="97"/>
      <c r="H75" s="102">
        <v>11780.4</v>
      </c>
      <c r="I75" s="102"/>
      <c r="J75" s="50">
        <f t="shared" si="0"/>
        <v>0.25018795315825015</v>
      </c>
    </row>
    <row r="76" spans="1:10" ht="15">
      <c r="A76" s="101" t="s">
        <v>94</v>
      </c>
      <c r="B76" s="101"/>
      <c r="C76" s="101"/>
      <c r="D76" s="101"/>
      <c r="E76" s="101"/>
      <c r="F76" s="101"/>
      <c r="G76" s="19"/>
      <c r="H76" s="102">
        <v>62745.6</v>
      </c>
      <c r="I76" s="102"/>
      <c r="J76" s="50">
        <f t="shared" si="0"/>
        <v>1.3325687781133326</v>
      </c>
    </row>
    <row r="77" spans="1:10" ht="15">
      <c r="A77" s="103" t="s">
        <v>95</v>
      </c>
      <c r="B77" s="103"/>
      <c r="C77" s="103"/>
      <c r="D77" s="103"/>
      <c r="E77" s="103"/>
      <c r="F77" s="103"/>
      <c r="G77" s="19"/>
      <c r="H77" s="90">
        <v>27901.84</v>
      </c>
      <c r="I77" s="90"/>
      <c r="J77" s="50">
        <f t="shared" si="0"/>
        <v>0.5925693727673925</v>
      </c>
    </row>
    <row r="78" spans="1:10" ht="15">
      <c r="A78" s="103" t="s">
        <v>96</v>
      </c>
      <c r="B78" s="103"/>
      <c r="C78" s="103"/>
      <c r="D78" s="103"/>
      <c r="E78" s="103"/>
      <c r="F78" s="103"/>
      <c r="G78" s="19"/>
      <c r="H78" s="90">
        <v>34843.76</v>
      </c>
      <c r="I78" s="90"/>
      <c r="J78" s="50">
        <f t="shared" si="0"/>
        <v>0.7399994053459401</v>
      </c>
    </row>
    <row r="79" spans="1:10" ht="45" customHeight="1">
      <c r="A79" s="101" t="s">
        <v>97</v>
      </c>
      <c r="B79" s="101"/>
      <c r="C79" s="101"/>
      <c r="D79" s="101"/>
      <c r="E79" s="101"/>
      <c r="F79" s="101"/>
      <c r="G79" s="19"/>
      <c r="H79" s="90">
        <v>151299.82</v>
      </c>
      <c r="I79" s="90"/>
      <c r="J79" s="50">
        <f t="shared" si="0"/>
        <v>3.2132518657271136</v>
      </c>
    </row>
    <row r="80" spans="1:10" ht="15">
      <c r="A80" s="103" t="s">
        <v>98</v>
      </c>
      <c r="B80" s="103"/>
      <c r="C80" s="103"/>
      <c r="D80" s="103"/>
      <c r="E80" s="103"/>
      <c r="F80" s="103"/>
      <c r="G80" s="19"/>
      <c r="H80" s="90">
        <v>76121.57</v>
      </c>
      <c r="I80" s="90"/>
      <c r="J80" s="50">
        <f t="shared" si="0"/>
        <v>1.616642880504267</v>
      </c>
    </row>
    <row r="81" spans="1:10" ht="15">
      <c r="A81" s="103" t="s">
        <v>99</v>
      </c>
      <c r="B81" s="103"/>
      <c r="C81" s="103"/>
      <c r="D81" s="103"/>
      <c r="E81" s="103"/>
      <c r="F81" s="103"/>
      <c r="G81" s="19"/>
      <c r="H81" s="90">
        <v>12766.12</v>
      </c>
      <c r="I81" s="90"/>
      <c r="J81" s="50">
        <f t="shared" si="0"/>
        <v>0.27112232458767116</v>
      </c>
    </row>
    <row r="82" spans="1:10" ht="15">
      <c r="A82" s="103" t="s">
        <v>100</v>
      </c>
      <c r="B82" s="103"/>
      <c r="C82" s="103"/>
      <c r="D82" s="103"/>
      <c r="E82" s="103"/>
      <c r="F82" s="103"/>
      <c r="G82" s="19"/>
      <c r="H82" s="90">
        <v>62412.13</v>
      </c>
      <c r="I82" s="90"/>
      <c r="J82" s="50">
        <f t="shared" si="0"/>
        <v>1.3254866606351754</v>
      </c>
    </row>
    <row r="83" spans="1:10" ht="15">
      <c r="A83" s="99" t="s">
        <v>101</v>
      </c>
      <c r="B83" s="99"/>
      <c r="C83" s="99"/>
      <c r="D83" s="104">
        <v>646049.72</v>
      </c>
      <c r="E83" s="104"/>
      <c r="F83" s="104"/>
      <c r="G83" s="104"/>
      <c r="H83" s="104"/>
      <c r="I83" s="104"/>
      <c r="J83" s="51"/>
    </row>
    <row r="84" spans="1:11" ht="15">
      <c r="A84" s="15"/>
      <c r="B84" s="15"/>
      <c r="C84" s="15"/>
      <c r="D84" s="94"/>
      <c r="E84" s="94"/>
      <c r="F84" s="15"/>
      <c r="G84" s="15"/>
      <c r="H84" s="15"/>
      <c r="I84" s="15"/>
      <c r="J84" s="15"/>
      <c r="K84" s="15"/>
    </row>
    <row r="85" spans="1:1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93" t="s">
        <v>102</v>
      </c>
      <c r="B86" s="93"/>
      <c r="C86" s="15"/>
      <c r="D86" s="15"/>
      <c r="E86" s="15"/>
      <c r="F86" s="15"/>
      <c r="G86" s="15"/>
      <c r="H86" s="15"/>
      <c r="I86" s="15"/>
      <c r="J86" s="15" t="s">
        <v>103</v>
      </c>
      <c r="K86" s="15"/>
    </row>
    <row r="87" spans="1:11" ht="15">
      <c r="A87" s="15" t="s">
        <v>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</row>
  </sheetData>
  <sheetProtection/>
  <mergeCells count="190">
    <mergeCell ref="D84:E84"/>
    <mergeCell ref="A86:B86"/>
    <mergeCell ref="A82:F82"/>
    <mergeCell ref="H82:I82"/>
    <mergeCell ref="A83:C83"/>
    <mergeCell ref="D83:I83"/>
    <mergeCell ref="A81:F81"/>
    <mergeCell ref="H81:I81"/>
    <mergeCell ref="A79:F79"/>
    <mergeCell ref="H79:I79"/>
    <mergeCell ref="A80:F80"/>
    <mergeCell ref="H80:I80"/>
    <mergeCell ref="A77:F77"/>
    <mergeCell ref="H77:I77"/>
    <mergeCell ref="A78:F78"/>
    <mergeCell ref="H78:I78"/>
    <mergeCell ref="A75:C75"/>
    <mergeCell ref="D75:G75"/>
    <mergeCell ref="H75:I75"/>
    <mergeCell ref="A76:F76"/>
    <mergeCell ref="H76:I76"/>
    <mergeCell ref="A73:C73"/>
    <mergeCell ref="D73:G73"/>
    <mergeCell ref="H73:I73"/>
    <mergeCell ref="A74:C74"/>
    <mergeCell ref="D74:G74"/>
    <mergeCell ref="H74:I74"/>
    <mergeCell ref="A72:F72"/>
    <mergeCell ref="H72:I72"/>
    <mergeCell ref="A70:C70"/>
    <mergeCell ref="D70:G70"/>
    <mergeCell ref="H70:I70"/>
    <mergeCell ref="A71:F71"/>
    <mergeCell ref="H71:I71"/>
    <mergeCell ref="A69:F69"/>
    <mergeCell ref="H69:I69"/>
    <mergeCell ref="A68:F68"/>
    <mergeCell ref="H68:I68"/>
    <mergeCell ref="A66:F66"/>
    <mergeCell ref="H66:I66"/>
    <mergeCell ref="A67:F67"/>
    <mergeCell ref="H67:I67"/>
    <mergeCell ref="A64:F64"/>
    <mergeCell ref="H64:I64"/>
    <mergeCell ref="A65:C65"/>
    <mergeCell ref="D65:G65"/>
    <mergeCell ref="H65:I65"/>
    <mergeCell ref="A62:C62"/>
    <mergeCell ref="D62:G62"/>
    <mergeCell ref="H62:I62"/>
    <mergeCell ref="A63:F63"/>
    <mergeCell ref="H63:I63"/>
    <mergeCell ref="A60:F60"/>
    <mergeCell ref="H60:I60"/>
    <mergeCell ref="A61:C61"/>
    <mergeCell ref="D61:G61"/>
    <mergeCell ref="H61:I61"/>
    <mergeCell ref="A58:C58"/>
    <mergeCell ref="D58:G58"/>
    <mergeCell ref="H58:I58"/>
    <mergeCell ref="A59:C59"/>
    <mergeCell ref="D59:G59"/>
    <mergeCell ref="H59:I59"/>
    <mergeCell ref="A57:C57"/>
    <mergeCell ref="D57:G57"/>
    <mergeCell ref="H57:I57"/>
    <mergeCell ref="A56:C56"/>
    <mergeCell ref="D56:G56"/>
    <mergeCell ref="H56:I56"/>
    <mergeCell ref="A55:F55"/>
    <mergeCell ref="H55:I55"/>
    <mergeCell ref="A54:C54"/>
    <mergeCell ref="D54:G54"/>
    <mergeCell ref="H54:I54"/>
    <mergeCell ref="A52:C52"/>
    <mergeCell ref="D52:G52"/>
    <mergeCell ref="H52:I52"/>
    <mergeCell ref="A53:C53"/>
    <mergeCell ref="D53:G53"/>
    <mergeCell ref="H53:I53"/>
    <mergeCell ref="A50:F50"/>
    <mergeCell ref="H50:I50"/>
    <mergeCell ref="A51:C51"/>
    <mergeCell ref="D51:G51"/>
    <mergeCell ref="H51:I51"/>
    <mergeCell ref="A48:F48"/>
    <mergeCell ref="H48:I48"/>
    <mergeCell ref="A49:F49"/>
    <mergeCell ref="H49:I49"/>
    <mergeCell ref="A46:F46"/>
    <mergeCell ref="H46:I46"/>
    <mergeCell ref="A47:F47"/>
    <mergeCell ref="H47:I47"/>
    <mergeCell ref="A45:F45"/>
    <mergeCell ref="H45:I45"/>
    <mergeCell ref="A43:C43"/>
    <mergeCell ref="D43:G43"/>
    <mergeCell ref="H43:I43"/>
    <mergeCell ref="A44:F44"/>
    <mergeCell ref="H44:I44"/>
    <mergeCell ref="A41:F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33:F33"/>
    <mergeCell ref="H33:I33"/>
    <mergeCell ref="A34:C34"/>
    <mergeCell ref="D34:G34"/>
    <mergeCell ref="H34:I34"/>
    <mergeCell ref="A30:F30"/>
    <mergeCell ref="H30:I30"/>
    <mergeCell ref="A31:C31"/>
    <mergeCell ref="D31:G31"/>
    <mergeCell ref="H31:I31"/>
    <mergeCell ref="A32:C32"/>
    <mergeCell ref="D32:G32"/>
    <mergeCell ref="H32:I32"/>
    <mergeCell ref="J21:K21"/>
    <mergeCell ref="A22:E22"/>
    <mergeCell ref="F22:G22"/>
    <mergeCell ref="H22:I22"/>
    <mergeCell ref="J22:K22"/>
    <mergeCell ref="A28:C28"/>
    <mergeCell ref="D28:G28"/>
    <mergeCell ref="H28:I28"/>
    <mergeCell ref="A29:C29"/>
    <mergeCell ref="D29:G29"/>
    <mergeCell ref="H29:I29"/>
    <mergeCell ref="A27:C27"/>
    <mergeCell ref="D27:G27"/>
    <mergeCell ref="H27:I27"/>
    <mergeCell ref="A24:C24"/>
    <mergeCell ref="D24:G24"/>
    <mergeCell ref="H24:I24"/>
    <mergeCell ref="A25:F25"/>
    <mergeCell ref="H25:I25"/>
    <mergeCell ref="A26:F26"/>
    <mergeCell ref="H26:I26"/>
    <mergeCell ref="A21:E21"/>
    <mergeCell ref="F21:G21"/>
    <mergeCell ref="H21:I21"/>
    <mergeCell ref="A19:E19"/>
    <mergeCell ref="F19:G19"/>
    <mergeCell ref="H19:I19"/>
    <mergeCell ref="J19:K19"/>
    <mergeCell ref="A20:E20"/>
    <mergeCell ref="F20:G20"/>
    <mergeCell ref="H20:I20"/>
    <mergeCell ref="J20:K20"/>
    <mergeCell ref="A13:E13"/>
    <mergeCell ref="F13:G13"/>
    <mergeCell ref="H13:I13"/>
    <mergeCell ref="J13:K13"/>
    <mergeCell ref="D15:E15"/>
    <mergeCell ref="H17:I17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00"/>
  <sheetViews>
    <sheetView zoomScalePageLayoutView="0" workbookViewId="0" topLeftCell="A1">
      <selection activeCell="A1" sqref="A1:K99"/>
    </sheetView>
  </sheetViews>
  <sheetFormatPr defaultColWidth="9.140625" defaultRowHeight="15"/>
  <sheetData>
    <row r="1" spans="1:11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>
      <c r="A5" s="24" t="s">
        <v>3</v>
      </c>
      <c r="B5" s="24"/>
      <c r="C5" s="24"/>
      <c r="D5" s="24"/>
      <c r="E5" s="24"/>
      <c r="F5" s="22"/>
      <c r="G5" s="22"/>
      <c r="H5" s="22"/>
      <c r="I5" s="22"/>
      <c r="J5" s="22"/>
      <c r="K5" s="22"/>
    </row>
    <row r="6" spans="1:11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>
      <c r="A7" s="23" t="s">
        <v>149</v>
      </c>
      <c r="B7" s="23"/>
      <c r="C7" s="23"/>
      <c r="D7" s="23"/>
      <c r="E7" s="23"/>
      <c r="F7" s="23" t="s">
        <v>150</v>
      </c>
      <c r="G7" s="23"/>
      <c r="H7" s="23"/>
      <c r="I7" s="110" t="s">
        <v>151</v>
      </c>
      <c r="J7" s="110"/>
      <c r="K7" s="110"/>
    </row>
    <row r="8" spans="1:11" ht="15">
      <c r="A8" s="25" t="s">
        <v>7</v>
      </c>
      <c r="B8" s="23"/>
      <c r="C8" s="23"/>
      <c r="D8" s="23"/>
      <c r="E8" s="23" t="s">
        <v>8</v>
      </c>
      <c r="F8" s="23"/>
      <c r="G8" s="23"/>
      <c r="H8" s="111">
        <v>10934.52</v>
      </c>
      <c r="I8" s="111"/>
      <c r="J8" s="23" t="s">
        <v>9</v>
      </c>
      <c r="K8" s="23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107" t="s">
        <v>10</v>
      </c>
      <c r="B10" s="107"/>
      <c r="C10" s="107"/>
      <c r="D10" s="107"/>
      <c r="E10" s="107"/>
      <c r="F10" s="112" t="s">
        <v>11</v>
      </c>
      <c r="G10" s="112"/>
      <c r="H10" s="112" t="s">
        <v>12</v>
      </c>
      <c r="I10" s="112"/>
      <c r="J10" s="112" t="s">
        <v>13</v>
      </c>
      <c r="K10" s="112"/>
    </row>
    <row r="11" spans="1:11" ht="15">
      <c r="A11" s="107" t="s">
        <v>14</v>
      </c>
      <c r="B11" s="107"/>
      <c r="C11" s="107"/>
      <c r="D11" s="107"/>
      <c r="E11" s="107"/>
      <c r="F11" s="108">
        <v>43738.08</v>
      </c>
      <c r="G11" s="108"/>
      <c r="H11" s="108">
        <v>40093.24</v>
      </c>
      <c r="I11" s="108"/>
      <c r="J11" s="108">
        <v>3644.84</v>
      </c>
      <c r="K11" s="108"/>
    </row>
    <row r="12" spans="1:11" ht="15">
      <c r="A12" s="107" t="s">
        <v>15</v>
      </c>
      <c r="B12" s="107"/>
      <c r="C12" s="107"/>
      <c r="D12" s="107"/>
      <c r="E12" s="107"/>
      <c r="F12" s="108">
        <v>43738.08</v>
      </c>
      <c r="G12" s="108"/>
      <c r="H12" s="108">
        <v>40093.24</v>
      </c>
      <c r="I12" s="108"/>
      <c r="J12" s="108">
        <v>3644.84</v>
      </c>
      <c r="K12" s="108"/>
    </row>
    <row r="13" spans="1:1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112" t="s">
        <v>20</v>
      </c>
      <c r="B14" s="112"/>
      <c r="C14" s="112"/>
      <c r="D14" s="112" t="s">
        <v>21</v>
      </c>
      <c r="E14" s="112"/>
      <c r="F14" s="112"/>
      <c r="G14" s="112"/>
      <c r="H14" s="26" t="s">
        <v>22</v>
      </c>
      <c r="I14" s="26" t="s">
        <v>23</v>
      </c>
      <c r="J14" s="112" t="s">
        <v>24</v>
      </c>
      <c r="K14" s="112"/>
    </row>
    <row r="15" spans="1:11" ht="15">
      <c r="A15" s="115" t="s">
        <v>152</v>
      </c>
      <c r="B15" s="115"/>
      <c r="C15" s="115"/>
      <c r="D15" s="115"/>
      <c r="E15" s="115"/>
      <c r="F15" s="115"/>
      <c r="G15" s="27"/>
      <c r="H15" s="26"/>
      <c r="I15" s="28"/>
      <c r="J15" s="116">
        <v>54008</v>
      </c>
      <c r="K15" s="116"/>
    </row>
    <row r="16" spans="1:11" ht="15">
      <c r="A16" s="117" t="s">
        <v>153</v>
      </c>
      <c r="B16" s="117"/>
      <c r="C16" s="117"/>
      <c r="D16" s="117"/>
      <c r="E16" s="117"/>
      <c r="F16" s="117"/>
      <c r="G16" s="27"/>
      <c r="H16" s="26"/>
      <c r="I16" s="28"/>
      <c r="J16" s="116">
        <v>54008</v>
      </c>
      <c r="K16" s="116"/>
    </row>
    <row r="17" spans="1:11" ht="15">
      <c r="A17" s="113" t="s">
        <v>101</v>
      </c>
      <c r="B17" s="113"/>
      <c r="C17" s="113"/>
      <c r="D17" s="114">
        <v>54008</v>
      </c>
      <c r="E17" s="114"/>
      <c r="F17" s="114"/>
      <c r="G17" s="114"/>
      <c r="H17" s="114"/>
      <c r="I17" s="114"/>
      <c r="J17" s="114"/>
      <c r="K17" s="114"/>
    </row>
    <row r="18" spans="1:11" ht="15">
      <c r="A18" s="23" t="s">
        <v>16</v>
      </c>
      <c r="B18" s="23"/>
      <c r="C18" s="23"/>
      <c r="D18" s="111">
        <v>-2980.24</v>
      </c>
      <c r="E18" s="111"/>
      <c r="F18" s="23" t="s">
        <v>9</v>
      </c>
      <c r="G18" s="23"/>
      <c r="H18" s="23"/>
      <c r="I18" s="23"/>
      <c r="J18" s="23"/>
      <c r="K18" s="23"/>
    </row>
    <row r="19" spans="1:11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5" t="s">
        <v>17</v>
      </c>
      <c r="B20" s="23"/>
      <c r="C20" s="23"/>
      <c r="D20" s="23"/>
      <c r="E20" s="23" t="s">
        <v>8</v>
      </c>
      <c r="F20" s="23"/>
      <c r="G20" s="23"/>
      <c r="H20" s="111">
        <v>152835.48</v>
      </c>
      <c r="I20" s="111"/>
      <c r="J20" s="23" t="s">
        <v>9</v>
      </c>
      <c r="K20" s="23"/>
    </row>
    <row r="21" spans="1:1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">
      <c r="A22" s="107" t="s">
        <v>10</v>
      </c>
      <c r="B22" s="107"/>
      <c r="C22" s="107"/>
      <c r="D22" s="107"/>
      <c r="E22" s="107"/>
      <c r="F22" s="112" t="s">
        <v>11</v>
      </c>
      <c r="G22" s="112"/>
      <c r="H22" s="112" t="s">
        <v>12</v>
      </c>
      <c r="I22" s="112"/>
      <c r="J22" s="112" t="s">
        <v>13</v>
      </c>
      <c r="K22" s="112"/>
    </row>
    <row r="23" spans="1:11" ht="15">
      <c r="A23" s="107" t="s">
        <v>18</v>
      </c>
      <c r="B23" s="107"/>
      <c r="C23" s="107"/>
      <c r="D23" s="107"/>
      <c r="E23" s="107"/>
      <c r="F23" s="108">
        <v>91956.97</v>
      </c>
      <c r="G23" s="108"/>
      <c r="H23" s="108">
        <v>90393.61</v>
      </c>
      <c r="I23" s="108"/>
      <c r="J23" s="108">
        <v>1563.36</v>
      </c>
      <c r="K23" s="108"/>
    </row>
    <row r="24" spans="1:11" ht="15">
      <c r="A24" s="107" t="s">
        <v>15</v>
      </c>
      <c r="B24" s="107"/>
      <c r="C24" s="107"/>
      <c r="D24" s="107"/>
      <c r="E24" s="107"/>
      <c r="F24" s="108">
        <v>91956.97</v>
      </c>
      <c r="G24" s="108"/>
      <c r="H24" s="108">
        <v>90393.61</v>
      </c>
      <c r="I24" s="108"/>
      <c r="J24" s="108">
        <v>1563.36</v>
      </c>
      <c r="K24" s="108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112" t="s">
        <v>20</v>
      </c>
      <c r="B26" s="112"/>
      <c r="C26" s="112"/>
      <c r="D26" s="112" t="s">
        <v>21</v>
      </c>
      <c r="E26" s="112"/>
      <c r="F26" s="112"/>
      <c r="G26" s="112"/>
      <c r="H26" s="26" t="s">
        <v>22</v>
      </c>
      <c r="I26" s="26" t="s">
        <v>23</v>
      </c>
      <c r="J26" s="112" t="s">
        <v>24</v>
      </c>
      <c r="K26" s="112"/>
    </row>
    <row r="27" spans="1:11" ht="15">
      <c r="A27" s="115" t="s">
        <v>122</v>
      </c>
      <c r="B27" s="115"/>
      <c r="C27" s="115"/>
      <c r="D27" s="115"/>
      <c r="E27" s="115"/>
      <c r="F27" s="115"/>
      <c r="G27" s="27"/>
      <c r="H27" s="26"/>
      <c r="I27" s="28"/>
      <c r="J27" s="116">
        <v>174022</v>
      </c>
      <c r="K27" s="116"/>
    </row>
    <row r="28" spans="1:11" ht="15">
      <c r="A28" s="117" t="s">
        <v>153</v>
      </c>
      <c r="B28" s="117"/>
      <c r="C28" s="117"/>
      <c r="D28" s="117"/>
      <c r="E28" s="117"/>
      <c r="F28" s="117"/>
      <c r="G28" s="27"/>
      <c r="H28" s="26"/>
      <c r="I28" s="28"/>
      <c r="J28" s="116">
        <v>174022</v>
      </c>
      <c r="K28" s="116"/>
    </row>
    <row r="29" spans="1:11" ht="15">
      <c r="A29" s="113" t="s">
        <v>101</v>
      </c>
      <c r="B29" s="113"/>
      <c r="C29" s="113"/>
      <c r="D29" s="114">
        <v>174022</v>
      </c>
      <c r="E29" s="114"/>
      <c r="F29" s="114"/>
      <c r="G29" s="114"/>
      <c r="H29" s="114"/>
      <c r="I29" s="114"/>
      <c r="J29" s="114"/>
      <c r="K29" s="114"/>
    </row>
    <row r="30" spans="1:11" ht="15">
      <c r="A30" s="23" t="s">
        <v>16</v>
      </c>
      <c r="B30" s="23"/>
      <c r="C30" s="23"/>
      <c r="D30" s="111">
        <v>69207.09</v>
      </c>
      <c r="E30" s="111"/>
      <c r="F30" s="23" t="s">
        <v>9</v>
      </c>
      <c r="G30" s="23"/>
      <c r="H30" s="23"/>
      <c r="I30" s="23"/>
      <c r="J30" s="23"/>
      <c r="K30" s="23"/>
    </row>
    <row r="31" spans="1:1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">
      <c r="A32" s="25" t="s">
        <v>19</v>
      </c>
      <c r="B32" s="23"/>
      <c r="C32" s="23"/>
      <c r="D32" s="23"/>
      <c r="E32" s="23"/>
      <c r="F32" s="23"/>
      <c r="G32" s="23"/>
      <c r="H32" s="111"/>
      <c r="I32" s="111"/>
      <c r="J32" s="23"/>
      <c r="K32" s="23"/>
    </row>
    <row r="33" spans="1:1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>
      <c r="A34" s="107" t="s">
        <v>10</v>
      </c>
      <c r="B34" s="107"/>
      <c r="C34" s="107"/>
      <c r="D34" s="107"/>
      <c r="E34" s="107"/>
      <c r="F34" s="112" t="s">
        <v>11</v>
      </c>
      <c r="G34" s="112"/>
      <c r="H34" s="112" t="s">
        <v>12</v>
      </c>
      <c r="I34" s="112"/>
      <c r="J34" s="112" t="s">
        <v>13</v>
      </c>
      <c r="K34" s="112"/>
    </row>
    <row r="35" spans="1:11" ht="15">
      <c r="A35" s="107" t="s">
        <v>18</v>
      </c>
      <c r="B35" s="107"/>
      <c r="C35" s="107"/>
      <c r="D35" s="107"/>
      <c r="E35" s="107"/>
      <c r="F35" s="108">
        <v>456014.05</v>
      </c>
      <c r="G35" s="108"/>
      <c r="H35" s="108">
        <v>450194.29</v>
      </c>
      <c r="I35" s="108"/>
      <c r="J35" s="108">
        <v>5819.76</v>
      </c>
      <c r="K35" s="108"/>
    </row>
    <row r="36" spans="1:11" ht="15">
      <c r="A36" s="107" t="s">
        <v>15</v>
      </c>
      <c r="B36" s="107"/>
      <c r="C36" s="107"/>
      <c r="D36" s="107"/>
      <c r="E36" s="107"/>
      <c r="F36" s="108">
        <v>456014.05</v>
      </c>
      <c r="G36" s="108"/>
      <c r="H36" s="108">
        <v>450194.29</v>
      </c>
      <c r="I36" s="108"/>
      <c r="J36" s="108">
        <v>5819.76</v>
      </c>
      <c r="K36" s="108"/>
    </row>
    <row r="37" spans="1:11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0" ht="32.25">
      <c r="A38" s="112" t="s">
        <v>20</v>
      </c>
      <c r="B38" s="112"/>
      <c r="C38" s="112"/>
      <c r="D38" s="112" t="s">
        <v>21</v>
      </c>
      <c r="E38" s="112"/>
      <c r="F38" s="112"/>
      <c r="G38" s="112"/>
      <c r="H38" s="112" t="s">
        <v>24</v>
      </c>
      <c r="I38" s="112"/>
      <c r="J38" s="49" t="s">
        <v>178</v>
      </c>
    </row>
    <row r="39" spans="1:10" ht="15">
      <c r="A39" s="115" t="s">
        <v>25</v>
      </c>
      <c r="B39" s="115"/>
      <c r="C39" s="115"/>
      <c r="D39" s="115"/>
      <c r="E39" s="115"/>
      <c r="F39" s="115"/>
      <c r="G39" s="27"/>
      <c r="H39" s="108">
        <v>180705.86</v>
      </c>
      <c r="I39" s="108"/>
      <c r="J39" s="50">
        <f>H39/12/2844.4</f>
        <v>5.294199714058031</v>
      </c>
    </row>
    <row r="40" spans="1:10" ht="15">
      <c r="A40" s="115" t="s">
        <v>26</v>
      </c>
      <c r="B40" s="115"/>
      <c r="C40" s="115"/>
      <c r="D40" s="115"/>
      <c r="E40" s="115"/>
      <c r="F40" s="115"/>
      <c r="G40" s="27"/>
      <c r="H40" s="120">
        <v>32445.9</v>
      </c>
      <c r="I40" s="120"/>
      <c r="J40" s="50">
        <f aca="true" t="shared" si="0" ref="J40:J94">H40/12/2844.4</f>
        <v>0.9505783293488962</v>
      </c>
    </row>
    <row r="41" spans="1:11" ht="24.75" customHeight="1">
      <c r="A41" s="118"/>
      <c r="B41" s="118"/>
      <c r="C41" s="118"/>
      <c r="D41" s="119" t="s">
        <v>27</v>
      </c>
      <c r="E41" s="119"/>
      <c r="F41" s="119"/>
      <c r="G41" s="119"/>
      <c r="H41" s="108">
        <v>15683.52</v>
      </c>
      <c r="I41" s="108"/>
      <c r="J41" s="50">
        <f t="shared" si="0"/>
        <v>0.45948530445788216</v>
      </c>
      <c r="K41" s="52"/>
    </row>
    <row r="42" spans="1:11" ht="24.75" customHeight="1">
      <c r="A42" s="118"/>
      <c r="B42" s="118"/>
      <c r="C42" s="118"/>
      <c r="D42" s="119" t="s">
        <v>28</v>
      </c>
      <c r="E42" s="119"/>
      <c r="F42" s="119"/>
      <c r="G42" s="119"/>
      <c r="H42" s="108">
        <v>8600.6</v>
      </c>
      <c r="I42" s="108"/>
      <c r="J42" s="50">
        <f t="shared" si="0"/>
        <v>0.2519746402287536</v>
      </c>
      <c r="K42" s="52"/>
    </row>
    <row r="43" spans="1:10" ht="15">
      <c r="A43" s="118"/>
      <c r="B43" s="118"/>
      <c r="C43" s="118"/>
      <c r="D43" s="119" t="s">
        <v>29</v>
      </c>
      <c r="E43" s="119"/>
      <c r="F43" s="119"/>
      <c r="G43" s="119"/>
      <c r="H43" s="108">
        <v>8161.78</v>
      </c>
      <c r="I43" s="108"/>
      <c r="J43" s="50">
        <f t="shared" si="0"/>
        <v>0.23911838466226032</v>
      </c>
    </row>
    <row r="44" spans="1:10" ht="15">
      <c r="A44" s="115" t="s">
        <v>30</v>
      </c>
      <c r="B44" s="115"/>
      <c r="C44" s="115"/>
      <c r="D44" s="115"/>
      <c r="E44" s="115"/>
      <c r="F44" s="115"/>
      <c r="G44" s="27"/>
      <c r="H44" s="108">
        <v>5781.24</v>
      </c>
      <c r="I44" s="108"/>
      <c r="J44" s="50">
        <f t="shared" si="0"/>
        <v>0.16937491210800168</v>
      </c>
    </row>
    <row r="45" spans="1:10" ht="24.75" customHeight="1">
      <c r="A45" s="118"/>
      <c r="B45" s="118"/>
      <c r="C45" s="118"/>
      <c r="D45" s="119" t="s">
        <v>31</v>
      </c>
      <c r="E45" s="119"/>
      <c r="F45" s="119"/>
      <c r="G45" s="119"/>
      <c r="H45" s="108">
        <v>1635.56</v>
      </c>
      <c r="I45" s="108"/>
      <c r="J45" s="50">
        <f t="shared" si="0"/>
        <v>0.04791754558664978</v>
      </c>
    </row>
    <row r="46" spans="1:10" ht="15">
      <c r="A46" s="118"/>
      <c r="B46" s="118"/>
      <c r="C46" s="118"/>
      <c r="D46" s="119" t="s">
        <v>32</v>
      </c>
      <c r="E46" s="119"/>
      <c r="F46" s="119"/>
      <c r="G46" s="119"/>
      <c r="H46" s="108">
        <v>4145.68</v>
      </c>
      <c r="I46" s="108"/>
      <c r="J46" s="50">
        <f t="shared" si="0"/>
        <v>0.1214573665213519</v>
      </c>
    </row>
    <row r="47" spans="1:10" ht="15">
      <c r="A47" s="115" t="s">
        <v>33</v>
      </c>
      <c r="B47" s="115"/>
      <c r="C47" s="115"/>
      <c r="D47" s="115"/>
      <c r="E47" s="115"/>
      <c r="F47" s="115"/>
      <c r="G47" s="27"/>
      <c r="H47" s="120">
        <v>31980.7</v>
      </c>
      <c r="I47" s="120"/>
      <c r="J47" s="50">
        <f t="shared" si="0"/>
        <v>0.9369492101439085</v>
      </c>
    </row>
    <row r="48" spans="1:10" ht="15">
      <c r="A48" s="118"/>
      <c r="B48" s="118"/>
      <c r="C48" s="118"/>
      <c r="D48" s="119" t="s">
        <v>34</v>
      </c>
      <c r="E48" s="119"/>
      <c r="F48" s="119"/>
      <c r="G48" s="119"/>
      <c r="H48" s="108">
        <v>939.89</v>
      </c>
      <c r="I48" s="108"/>
      <c r="J48" s="50">
        <f t="shared" si="0"/>
        <v>0.027536270097970283</v>
      </c>
    </row>
    <row r="49" spans="1:10" ht="24.75" customHeight="1">
      <c r="A49" s="118"/>
      <c r="B49" s="118"/>
      <c r="C49" s="118"/>
      <c r="D49" s="119" t="s">
        <v>35</v>
      </c>
      <c r="E49" s="119"/>
      <c r="F49" s="119"/>
      <c r="G49" s="119"/>
      <c r="H49" s="108">
        <v>6679.64</v>
      </c>
      <c r="I49" s="108"/>
      <c r="J49" s="50">
        <f t="shared" si="0"/>
        <v>0.19569563586931044</v>
      </c>
    </row>
    <row r="50" spans="1:10" ht="24.75" customHeight="1">
      <c r="A50" s="118"/>
      <c r="B50" s="118"/>
      <c r="C50" s="118"/>
      <c r="D50" s="119" t="s">
        <v>36</v>
      </c>
      <c r="E50" s="119"/>
      <c r="F50" s="119"/>
      <c r="G50" s="119"/>
      <c r="H50" s="108">
        <v>4414.28</v>
      </c>
      <c r="I50" s="108"/>
      <c r="J50" s="50">
        <f t="shared" si="0"/>
        <v>0.12932663010359535</v>
      </c>
    </row>
    <row r="51" spans="1:10" ht="24.75" customHeight="1">
      <c r="A51" s="118"/>
      <c r="B51" s="118"/>
      <c r="C51" s="118"/>
      <c r="D51" s="119" t="s">
        <v>37</v>
      </c>
      <c r="E51" s="119"/>
      <c r="F51" s="119"/>
      <c r="G51" s="119"/>
      <c r="H51" s="108">
        <v>4007.16</v>
      </c>
      <c r="I51" s="108"/>
      <c r="J51" s="50">
        <f t="shared" si="0"/>
        <v>0.11739909998593728</v>
      </c>
    </row>
    <row r="52" spans="1:10" ht="15">
      <c r="A52" s="118"/>
      <c r="B52" s="118"/>
      <c r="C52" s="118"/>
      <c r="D52" s="119" t="s">
        <v>38</v>
      </c>
      <c r="E52" s="119"/>
      <c r="F52" s="119"/>
      <c r="G52" s="119"/>
      <c r="H52" s="120">
        <v>6033.8</v>
      </c>
      <c r="I52" s="120"/>
      <c r="J52" s="50">
        <f t="shared" si="0"/>
        <v>0.17677424647260112</v>
      </c>
    </row>
    <row r="53" spans="1:10" ht="24.75" customHeight="1">
      <c r="A53" s="118"/>
      <c r="B53" s="118"/>
      <c r="C53" s="118"/>
      <c r="D53" s="119" t="s">
        <v>39</v>
      </c>
      <c r="E53" s="119"/>
      <c r="F53" s="119"/>
      <c r="G53" s="119"/>
      <c r="H53" s="108">
        <v>7030.56</v>
      </c>
      <c r="I53" s="108"/>
      <c r="J53" s="50">
        <f t="shared" si="0"/>
        <v>0.2059766558852482</v>
      </c>
    </row>
    <row r="54" spans="1:11" ht="24.75" customHeight="1">
      <c r="A54" s="118"/>
      <c r="B54" s="118"/>
      <c r="C54" s="118"/>
      <c r="D54" s="119" t="s">
        <v>40</v>
      </c>
      <c r="E54" s="119"/>
      <c r="F54" s="119"/>
      <c r="G54" s="119"/>
      <c r="H54" s="108">
        <v>2875.37</v>
      </c>
      <c r="I54" s="108"/>
      <c r="J54" s="50">
        <f t="shared" si="0"/>
        <v>0.08424067172924576</v>
      </c>
      <c r="K54" s="52"/>
    </row>
    <row r="55" spans="1:10" ht="15">
      <c r="A55" s="115" t="s">
        <v>41</v>
      </c>
      <c r="B55" s="115"/>
      <c r="C55" s="115"/>
      <c r="D55" s="115"/>
      <c r="E55" s="115"/>
      <c r="F55" s="115"/>
      <c r="G55" s="27"/>
      <c r="H55" s="108">
        <v>110498.02</v>
      </c>
      <c r="I55" s="108"/>
      <c r="J55" s="50">
        <f t="shared" si="0"/>
        <v>3.2372972624572256</v>
      </c>
    </row>
    <row r="56" spans="1:10" ht="15">
      <c r="A56" s="118"/>
      <c r="B56" s="118"/>
      <c r="C56" s="118"/>
      <c r="D56" s="119" t="s">
        <v>42</v>
      </c>
      <c r="E56" s="119"/>
      <c r="F56" s="119"/>
      <c r="G56" s="119"/>
      <c r="H56" s="108">
        <v>4686.38</v>
      </c>
      <c r="I56" s="108"/>
      <c r="J56" s="50">
        <f t="shared" si="0"/>
        <v>0.13729843435053674</v>
      </c>
    </row>
    <row r="57" spans="1:10" ht="15">
      <c r="A57" s="118"/>
      <c r="B57" s="118"/>
      <c r="C57" s="118"/>
      <c r="D57" s="119" t="s">
        <v>43</v>
      </c>
      <c r="E57" s="119"/>
      <c r="F57" s="119"/>
      <c r="G57" s="119"/>
      <c r="H57" s="108">
        <v>105811.64</v>
      </c>
      <c r="I57" s="108"/>
      <c r="J57" s="50">
        <f t="shared" si="0"/>
        <v>3.0999988281066893</v>
      </c>
    </row>
    <row r="58" spans="1:10" ht="15">
      <c r="A58" s="115" t="s">
        <v>44</v>
      </c>
      <c r="B58" s="115"/>
      <c r="C58" s="115"/>
      <c r="D58" s="115"/>
      <c r="E58" s="115"/>
      <c r="F58" s="115"/>
      <c r="G58" s="27"/>
      <c r="H58" s="108">
        <v>19811.18</v>
      </c>
      <c r="I58" s="108"/>
      <c r="J58" s="50">
        <f t="shared" si="0"/>
        <v>0.5804147330427037</v>
      </c>
    </row>
    <row r="59" spans="1:10" ht="15">
      <c r="A59" s="117" t="s">
        <v>45</v>
      </c>
      <c r="B59" s="117"/>
      <c r="C59" s="117"/>
      <c r="D59" s="117"/>
      <c r="E59" s="117"/>
      <c r="F59" s="117"/>
      <c r="G59" s="27"/>
      <c r="H59" s="108">
        <v>2548.46</v>
      </c>
      <c r="I59" s="108"/>
      <c r="J59" s="50">
        <f t="shared" si="0"/>
        <v>0.07466308067313551</v>
      </c>
    </row>
    <row r="60" spans="1:10" ht="24.75" customHeight="1">
      <c r="A60" s="117" t="s">
        <v>46</v>
      </c>
      <c r="B60" s="117"/>
      <c r="C60" s="117"/>
      <c r="D60" s="117"/>
      <c r="E60" s="117"/>
      <c r="F60" s="117"/>
      <c r="G60" s="27"/>
      <c r="H60" s="120">
        <v>1855.7</v>
      </c>
      <c r="I60" s="120"/>
      <c r="J60" s="50">
        <f t="shared" si="0"/>
        <v>0.05436706042281911</v>
      </c>
    </row>
    <row r="61" spans="1:10" ht="24.75" customHeight="1">
      <c r="A61" s="117" t="s">
        <v>47</v>
      </c>
      <c r="B61" s="117"/>
      <c r="C61" s="117"/>
      <c r="D61" s="117"/>
      <c r="E61" s="117"/>
      <c r="F61" s="117"/>
      <c r="G61" s="27"/>
      <c r="H61" s="108">
        <v>15141.92</v>
      </c>
      <c r="I61" s="108"/>
      <c r="J61" s="50">
        <f t="shared" si="0"/>
        <v>0.4436178690292035</v>
      </c>
    </row>
    <row r="62" spans="1:10" ht="15">
      <c r="A62" s="117" t="s">
        <v>48</v>
      </c>
      <c r="B62" s="117"/>
      <c r="C62" s="117"/>
      <c r="D62" s="117"/>
      <c r="E62" s="117"/>
      <c r="F62" s="117"/>
      <c r="G62" s="27"/>
      <c r="H62" s="120">
        <v>265.1</v>
      </c>
      <c r="I62" s="120"/>
      <c r="J62" s="50">
        <f t="shared" si="0"/>
        <v>0.0077667229175455875</v>
      </c>
    </row>
    <row r="63" spans="1:10" ht="15">
      <c r="A63" s="115" t="s">
        <v>49</v>
      </c>
      <c r="B63" s="115"/>
      <c r="C63" s="115"/>
      <c r="D63" s="115"/>
      <c r="E63" s="115"/>
      <c r="F63" s="115"/>
      <c r="G63" s="27"/>
      <c r="H63" s="108">
        <v>573.37</v>
      </c>
      <c r="I63" s="108"/>
      <c r="J63" s="50">
        <f t="shared" si="0"/>
        <v>0.01679821169080767</v>
      </c>
    </row>
    <row r="64" spans="1:10" ht="15">
      <c r="A64" s="115" t="s">
        <v>52</v>
      </c>
      <c r="B64" s="115"/>
      <c r="C64" s="115"/>
      <c r="D64" s="115"/>
      <c r="E64" s="115"/>
      <c r="F64" s="115"/>
      <c r="G64" s="27"/>
      <c r="H64" s="108">
        <v>12798.23</v>
      </c>
      <c r="I64" s="108"/>
      <c r="J64" s="50">
        <f t="shared" si="0"/>
        <v>0.3749540031875498</v>
      </c>
    </row>
    <row r="65" spans="1:10" ht="15">
      <c r="A65" s="118"/>
      <c r="B65" s="118"/>
      <c r="C65" s="118"/>
      <c r="D65" s="119" t="s">
        <v>54</v>
      </c>
      <c r="E65" s="119"/>
      <c r="F65" s="119"/>
      <c r="G65" s="119"/>
      <c r="H65" s="108">
        <v>921.39</v>
      </c>
      <c r="I65" s="108"/>
      <c r="J65" s="50">
        <f t="shared" si="0"/>
        <v>0.026994269441710024</v>
      </c>
    </row>
    <row r="66" spans="1:10" ht="24.75" customHeight="1">
      <c r="A66" s="118"/>
      <c r="B66" s="118"/>
      <c r="C66" s="118"/>
      <c r="D66" s="119" t="s">
        <v>58</v>
      </c>
      <c r="E66" s="119"/>
      <c r="F66" s="119"/>
      <c r="G66" s="119"/>
      <c r="H66" s="108">
        <v>11876.84</v>
      </c>
      <c r="I66" s="108"/>
      <c r="J66" s="50">
        <f t="shared" si="0"/>
        <v>0.34795973374583977</v>
      </c>
    </row>
    <row r="67" spans="1:10" ht="15">
      <c r="A67" s="115" t="s">
        <v>59</v>
      </c>
      <c r="B67" s="115"/>
      <c r="C67" s="115"/>
      <c r="D67" s="115"/>
      <c r="E67" s="115"/>
      <c r="F67" s="115"/>
      <c r="G67" s="27"/>
      <c r="H67" s="108">
        <v>12621.31</v>
      </c>
      <c r="I67" s="108"/>
      <c r="J67" s="50">
        <f t="shared" si="0"/>
        <v>0.36977071907373554</v>
      </c>
    </row>
    <row r="68" spans="1:10" ht="24.75" customHeight="1">
      <c r="A68" s="118"/>
      <c r="B68" s="118"/>
      <c r="C68" s="118"/>
      <c r="D68" s="119" t="s">
        <v>61</v>
      </c>
      <c r="E68" s="119"/>
      <c r="F68" s="119"/>
      <c r="G68" s="119"/>
      <c r="H68" s="108">
        <v>12501.3</v>
      </c>
      <c r="I68" s="108"/>
      <c r="J68" s="50">
        <f t="shared" si="0"/>
        <v>0.3662547461679088</v>
      </c>
    </row>
    <row r="69" spans="1:10" ht="15">
      <c r="A69" s="118"/>
      <c r="B69" s="118"/>
      <c r="C69" s="118"/>
      <c r="D69" s="119" t="s">
        <v>181</v>
      </c>
      <c r="E69" s="119"/>
      <c r="F69" s="119"/>
      <c r="G69" s="119"/>
      <c r="H69" s="108">
        <v>120.01</v>
      </c>
      <c r="I69" s="108"/>
      <c r="J69" s="50">
        <f t="shared" si="0"/>
        <v>0.0035159729058266537</v>
      </c>
    </row>
    <row r="70" spans="1:10" ht="24.75" customHeight="1">
      <c r="A70" s="115" t="s">
        <v>68</v>
      </c>
      <c r="B70" s="115"/>
      <c r="C70" s="115"/>
      <c r="D70" s="115"/>
      <c r="E70" s="115"/>
      <c r="F70" s="115"/>
      <c r="G70" s="27"/>
      <c r="H70" s="108">
        <v>35561.79</v>
      </c>
      <c r="I70" s="108"/>
      <c r="J70" s="50">
        <f t="shared" si="0"/>
        <v>1.0418655955561806</v>
      </c>
    </row>
    <row r="71" spans="1:10" ht="24.75" customHeight="1">
      <c r="A71" s="118"/>
      <c r="B71" s="118"/>
      <c r="C71" s="118"/>
      <c r="D71" s="119" t="s">
        <v>69</v>
      </c>
      <c r="E71" s="119"/>
      <c r="F71" s="119"/>
      <c r="G71" s="119"/>
      <c r="H71" s="108">
        <v>10890.67</v>
      </c>
      <c r="I71" s="108"/>
      <c r="J71" s="50">
        <f t="shared" si="0"/>
        <v>0.3190675830872357</v>
      </c>
    </row>
    <row r="72" spans="1:10" ht="24.75" customHeight="1">
      <c r="A72" s="118"/>
      <c r="B72" s="118"/>
      <c r="C72" s="118"/>
      <c r="D72" s="119" t="s">
        <v>72</v>
      </c>
      <c r="E72" s="119"/>
      <c r="F72" s="119"/>
      <c r="G72" s="119"/>
      <c r="H72" s="108">
        <v>24671.12</v>
      </c>
      <c r="I72" s="108"/>
      <c r="J72" s="50">
        <f t="shared" si="0"/>
        <v>0.7227980124689448</v>
      </c>
    </row>
    <row r="73" spans="1:10" ht="24.75" customHeight="1">
      <c r="A73" s="115" t="s">
        <v>73</v>
      </c>
      <c r="B73" s="115"/>
      <c r="C73" s="115"/>
      <c r="D73" s="115"/>
      <c r="E73" s="115"/>
      <c r="F73" s="115"/>
      <c r="G73" s="27"/>
      <c r="H73" s="108">
        <v>3776.86</v>
      </c>
      <c r="I73" s="108"/>
      <c r="J73" s="50">
        <f t="shared" si="0"/>
        <v>0.11065192424881638</v>
      </c>
    </row>
    <row r="74" spans="1:10" ht="15">
      <c r="A74" s="118"/>
      <c r="B74" s="118"/>
      <c r="C74" s="118"/>
      <c r="D74" s="119" t="s">
        <v>154</v>
      </c>
      <c r="E74" s="119"/>
      <c r="F74" s="119"/>
      <c r="G74" s="119"/>
      <c r="H74" s="120">
        <v>1277.9</v>
      </c>
      <c r="I74" s="120"/>
      <c r="J74" s="50">
        <f t="shared" si="0"/>
        <v>0.03743906154783669</v>
      </c>
    </row>
    <row r="75" spans="1:10" ht="24.75" customHeight="1">
      <c r="A75" s="118"/>
      <c r="B75" s="118"/>
      <c r="C75" s="118"/>
      <c r="D75" s="119" t="s">
        <v>77</v>
      </c>
      <c r="E75" s="119"/>
      <c r="F75" s="119"/>
      <c r="G75" s="119"/>
      <c r="H75" s="108">
        <v>2498.96</v>
      </c>
      <c r="I75" s="108"/>
      <c r="J75" s="50">
        <f t="shared" si="0"/>
        <v>0.07321286270097971</v>
      </c>
    </row>
    <row r="76" spans="1:10" ht="24.75" customHeight="1">
      <c r="A76" s="115" t="s">
        <v>78</v>
      </c>
      <c r="B76" s="115"/>
      <c r="C76" s="115"/>
      <c r="D76" s="115"/>
      <c r="E76" s="115"/>
      <c r="F76" s="115"/>
      <c r="G76" s="27"/>
      <c r="H76" s="108">
        <v>7443.09</v>
      </c>
      <c r="I76" s="108"/>
      <c r="J76" s="50">
        <f t="shared" si="0"/>
        <v>0.21806268457319647</v>
      </c>
    </row>
    <row r="77" spans="1:10" ht="24.75" customHeight="1">
      <c r="A77" s="118"/>
      <c r="B77" s="118"/>
      <c r="C77" s="118"/>
      <c r="D77" s="119" t="s">
        <v>81</v>
      </c>
      <c r="E77" s="119"/>
      <c r="F77" s="119"/>
      <c r="G77" s="119"/>
      <c r="H77" s="108">
        <v>7443.09</v>
      </c>
      <c r="I77" s="108"/>
      <c r="J77" s="50">
        <f t="shared" si="0"/>
        <v>0.21806268457319647</v>
      </c>
    </row>
    <row r="78" spans="1:10" ht="24.75" customHeight="1">
      <c r="A78" s="115" t="s">
        <v>82</v>
      </c>
      <c r="B78" s="115"/>
      <c r="C78" s="115"/>
      <c r="D78" s="115"/>
      <c r="E78" s="115"/>
      <c r="F78" s="115"/>
      <c r="G78" s="27"/>
      <c r="H78" s="108">
        <v>6827.28</v>
      </c>
      <c r="I78" s="108"/>
      <c r="J78" s="50">
        <f t="shared" si="0"/>
        <v>0.20002109407959498</v>
      </c>
    </row>
    <row r="79" spans="1:10" ht="24.75" customHeight="1">
      <c r="A79" s="118"/>
      <c r="B79" s="118"/>
      <c r="C79" s="118"/>
      <c r="D79" s="119" t="s">
        <v>83</v>
      </c>
      <c r="E79" s="119"/>
      <c r="F79" s="119"/>
      <c r="G79" s="119"/>
      <c r="H79" s="108">
        <v>6827.28</v>
      </c>
      <c r="I79" s="108"/>
      <c r="J79" s="50">
        <f t="shared" si="0"/>
        <v>0.20002109407959498</v>
      </c>
    </row>
    <row r="80" spans="1:10" ht="24.75" customHeight="1">
      <c r="A80" s="115" t="s">
        <v>84</v>
      </c>
      <c r="B80" s="115"/>
      <c r="C80" s="115"/>
      <c r="D80" s="115"/>
      <c r="E80" s="115"/>
      <c r="F80" s="115"/>
      <c r="G80" s="27"/>
      <c r="H80" s="108">
        <v>9193.17</v>
      </c>
      <c r="I80" s="108"/>
      <c r="J80" s="50">
        <f t="shared" si="0"/>
        <v>0.2693353607087611</v>
      </c>
    </row>
    <row r="81" spans="1:10" ht="15">
      <c r="A81" s="117" t="s">
        <v>85</v>
      </c>
      <c r="B81" s="117"/>
      <c r="C81" s="117"/>
      <c r="D81" s="117"/>
      <c r="E81" s="117"/>
      <c r="F81" s="117"/>
      <c r="G81" s="27"/>
      <c r="H81" s="108">
        <v>9193.17</v>
      </c>
      <c r="I81" s="108"/>
      <c r="J81" s="50">
        <f t="shared" si="0"/>
        <v>0.2693353607087611</v>
      </c>
    </row>
    <row r="82" spans="1:10" ht="24.75" customHeight="1">
      <c r="A82" s="115" t="s">
        <v>88</v>
      </c>
      <c r="B82" s="115"/>
      <c r="C82" s="115"/>
      <c r="D82" s="115"/>
      <c r="E82" s="115"/>
      <c r="F82" s="115"/>
      <c r="G82" s="27"/>
      <c r="H82" s="108">
        <v>2164.16</v>
      </c>
      <c r="I82" s="108"/>
      <c r="J82" s="50">
        <f t="shared" si="0"/>
        <v>0.06340411568930764</v>
      </c>
    </row>
    <row r="83" spans="1:10" ht="24.75" customHeight="1">
      <c r="A83" s="118"/>
      <c r="B83" s="118"/>
      <c r="C83" s="118"/>
      <c r="D83" s="119" t="s">
        <v>89</v>
      </c>
      <c r="E83" s="119"/>
      <c r="F83" s="119"/>
      <c r="G83" s="119"/>
      <c r="H83" s="108">
        <v>2164.16</v>
      </c>
      <c r="I83" s="108"/>
      <c r="J83" s="50">
        <f t="shared" si="0"/>
        <v>0.06340411568930764</v>
      </c>
    </row>
    <row r="84" spans="1:10" ht="15">
      <c r="A84" s="115" t="s">
        <v>90</v>
      </c>
      <c r="B84" s="115"/>
      <c r="C84" s="115"/>
      <c r="D84" s="115"/>
      <c r="E84" s="115"/>
      <c r="F84" s="115"/>
      <c r="G84" s="27"/>
      <c r="H84" s="108">
        <v>12187.02</v>
      </c>
      <c r="I84" s="108"/>
      <c r="J84" s="50">
        <f t="shared" si="0"/>
        <v>0.35704718042469413</v>
      </c>
    </row>
    <row r="85" spans="1:10" ht="15">
      <c r="A85" s="118"/>
      <c r="B85" s="118"/>
      <c r="C85" s="118"/>
      <c r="D85" s="119" t="s">
        <v>126</v>
      </c>
      <c r="E85" s="119"/>
      <c r="F85" s="119"/>
      <c r="G85" s="119"/>
      <c r="H85" s="108">
        <v>323.98</v>
      </c>
      <c r="I85" s="108"/>
      <c r="J85" s="50">
        <f t="shared" si="0"/>
        <v>0.009491749871091736</v>
      </c>
    </row>
    <row r="86" spans="1:10" ht="15">
      <c r="A86" s="118"/>
      <c r="B86" s="118"/>
      <c r="C86" s="118"/>
      <c r="D86" s="119" t="s">
        <v>92</v>
      </c>
      <c r="E86" s="119"/>
      <c r="F86" s="119"/>
      <c r="G86" s="119"/>
      <c r="H86" s="116">
        <v>3380</v>
      </c>
      <c r="I86" s="116"/>
      <c r="J86" s="50">
        <f t="shared" si="0"/>
        <v>0.09902498476538696</v>
      </c>
    </row>
    <row r="87" spans="1:10" ht="24.75" customHeight="1">
      <c r="A87" s="118"/>
      <c r="B87" s="118"/>
      <c r="C87" s="118"/>
      <c r="D87" s="119" t="s">
        <v>50</v>
      </c>
      <c r="E87" s="119"/>
      <c r="F87" s="119"/>
      <c r="G87" s="119"/>
      <c r="H87" s="108">
        <v>8483.04</v>
      </c>
      <c r="I87" s="108"/>
      <c r="J87" s="50">
        <f t="shared" si="0"/>
        <v>0.24853044578821545</v>
      </c>
    </row>
    <row r="88" spans="1:10" ht="15">
      <c r="A88" s="115" t="s">
        <v>94</v>
      </c>
      <c r="B88" s="115"/>
      <c r="C88" s="115"/>
      <c r="D88" s="115"/>
      <c r="E88" s="115"/>
      <c r="F88" s="115"/>
      <c r="G88" s="27"/>
      <c r="H88" s="108">
        <v>45350.39</v>
      </c>
      <c r="I88" s="108"/>
      <c r="J88" s="50">
        <f t="shared" si="0"/>
        <v>1.3286454671166736</v>
      </c>
    </row>
    <row r="89" spans="1:10" ht="15">
      <c r="A89" s="117" t="s">
        <v>95</v>
      </c>
      <c r="B89" s="117"/>
      <c r="C89" s="117"/>
      <c r="D89" s="117"/>
      <c r="E89" s="117"/>
      <c r="F89" s="117"/>
      <c r="G89" s="27"/>
      <c r="H89" s="108">
        <v>20092.15</v>
      </c>
      <c r="I89" s="108"/>
      <c r="J89" s="50">
        <f t="shared" si="0"/>
        <v>0.5886464046313225</v>
      </c>
    </row>
    <row r="90" spans="1:10" ht="15">
      <c r="A90" s="117" t="s">
        <v>96</v>
      </c>
      <c r="B90" s="117"/>
      <c r="C90" s="117"/>
      <c r="D90" s="117"/>
      <c r="E90" s="117"/>
      <c r="F90" s="117"/>
      <c r="G90" s="27"/>
      <c r="H90" s="108">
        <v>25258.24</v>
      </c>
      <c r="I90" s="108"/>
      <c r="J90" s="50">
        <f t="shared" si="0"/>
        <v>0.7399990624853514</v>
      </c>
    </row>
    <row r="91" spans="1:10" ht="45" customHeight="1">
      <c r="A91" s="115" t="s">
        <v>97</v>
      </c>
      <c r="B91" s="115"/>
      <c r="C91" s="115"/>
      <c r="D91" s="115"/>
      <c r="E91" s="115"/>
      <c r="F91" s="115"/>
      <c r="G91" s="27"/>
      <c r="H91" s="108">
        <v>108951.23</v>
      </c>
      <c r="I91" s="108"/>
      <c r="J91" s="50">
        <f t="shared" si="0"/>
        <v>3.1919804411006423</v>
      </c>
    </row>
    <row r="92" spans="1:10" ht="15">
      <c r="A92" s="117" t="s">
        <v>98</v>
      </c>
      <c r="B92" s="117"/>
      <c r="C92" s="117"/>
      <c r="D92" s="117"/>
      <c r="E92" s="117"/>
      <c r="F92" s="117"/>
      <c r="G92" s="27"/>
      <c r="H92" s="108">
        <v>54815.25</v>
      </c>
      <c r="I92" s="108"/>
      <c r="J92" s="50">
        <f t="shared" si="0"/>
        <v>1.60594062016594</v>
      </c>
    </row>
    <row r="93" spans="1:10" ht="15">
      <c r="A93" s="117" t="s">
        <v>99</v>
      </c>
      <c r="B93" s="117"/>
      <c r="C93" s="117"/>
      <c r="D93" s="117"/>
      <c r="E93" s="117"/>
      <c r="F93" s="117"/>
      <c r="G93" s="27"/>
      <c r="H93" s="108">
        <v>9192.91</v>
      </c>
      <c r="I93" s="108"/>
      <c r="J93" s="50">
        <f t="shared" si="0"/>
        <v>0.26932774340224064</v>
      </c>
    </row>
    <row r="94" spans="1:10" ht="15">
      <c r="A94" s="117" t="s">
        <v>100</v>
      </c>
      <c r="B94" s="117"/>
      <c r="C94" s="117"/>
      <c r="D94" s="117"/>
      <c r="E94" s="117"/>
      <c r="F94" s="117"/>
      <c r="G94" s="27"/>
      <c r="H94" s="108">
        <v>44943.07</v>
      </c>
      <c r="I94" s="108"/>
      <c r="J94" s="50">
        <f t="shared" si="0"/>
        <v>1.3167120775324614</v>
      </c>
    </row>
    <row r="95" spans="1:10" ht="15">
      <c r="A95" s="113" t="s">
        <v>101</v>
      </c>
      <c r="B95" s="113"/>
      <c r="C95" s="113"/>
      <c r="D95" s="121">
        <v>457964.94</v>
      </c>
      <c r="E95" s="121"/>
      <c r="F95" s="121"/>
      <c r="G95" s="121"/>
      <c r="H95" s="121"/>
      <c r="I95" s="121"/>
      <c r="J95" s="51"/>
    </row>
    <row r="96" spans="1:11" ht="15">
      <c r="A96" s="23"/>
      <c r="B96" s="23"/>
      <c r="C96" s="23"/>
      <c r="D96" s="111"/>
      <c r="E96" s="111"/>
      <c r="F96" s="23"/>
      <c r="G96" s="23"/>
      <c r="H96" s="23"/>
      <c r="I96" s="23"/>
      <c r="J96" s="23"/>
      <c r="K96" s="23"/>
    </row>
    <row r="97" spans="1:1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110" t="s">
        <v>102</v>
      </c>
      <c r="B98" s="110"/>
      <c r="C98" s="23"/>
      <c r="D98" s="23"/>
      <c r="E98" s="23"/>
      <c r="F98" s="23"/>
      <c r="G98" s="23"/>
      <c r="H98" s="23"/>
      <c r="I98" s="23"/>
      <c r="J98" s="23" t="s">
        <v>103</v>
      </c>
      <c r="K98" s="23"/>
    </row>
    <row r="99" spans="1:11" ht="15">
      <c r="A99" s="23" t="s">
        <v>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</sheetData>
  <sheetProtection/>
  <mergeCells count="209">
    <mergeCell ref="D96:E96"/>
    <mergeCell ref="A98:B98"/>
    <mergeCell ref="A94:F94"/>
    <mergeCell ref="H94:I94"/>
    <mergeCell ref="A95:C95"/>
    <mergeCell ref="D95:I95"/>
    <mergeCell ref="A93:F93"/>
    <mergeCell ref="H93:I93"/>
    <mergeCell ref="A91:F91"/>
    <mergeCell ref="H91:I91"/>
    <mergeCell ref="A92:F92"/>
    <mergeCell ref="H92:I92"/>
    <mergeCell ref="A89:F89"/>
    <mergeCell ref="H89:I89"/>
    <mergeCell ref="A90:F90"/>
    <mergeCell ref="H90:I90"/>
    <mergeCell ref="A87:C87"/>
    <mergeCell ref="D87:G87"/>
    <mergeCell ref="H87:I87"/>
    <mergeCell ref="A88:F88"/>
    <mergeCell ref="H88:I88"/>
    <mergeCell ref="A85:C85"/>
    <mergeCell ref="D85:G85"/>
    <mergeCell ref="H85:I85"/>
    <mergeCell ref="A86:C86"/>
    <mergeCell ref="D86:G86"/>
    <mergeCell ref="H86:I86"/>
    <mergeCell ref="A83:C83"/>
    <mergeCell ref="D83:G83"/>
    <mergeCell ref="H83:I83"/>
    <mergeCell ref="A84:F84"/>
    <mergeCell ref="H84:I84"/>
    <mergeCell ref="A81:F81"/>
    <mergeCell ref="H81:I81"/>
    <mergeCell ref="A82:F82"/>
    <mergeCell ref="H82:I82"/>
    <mergeCell ref="A79:C79"/>
    <mergeCell ref="D79:G79"/>
    <mergeCell ref="H79:I79"/>
    <mergeCell ref="A80:F80"/>
    <mergeCell ref="H80:I80"/>
    <mergeCell ref="A77:C77"/>
    <mergeCell ref="D77:G77"/>
    <mergeCell ref="H77:I77"/>
    <mergeCell ref="A78:F78"/>
    <mergeCell ref="H78:I78"/>
    <mergeCell ref="A76:F76"/>
    <mergeCell ref="H76:I76"/>
    <mergeCell ref="A74:C74"/>
    <mergeCell ref="D74:G74"/>
    <mergeCell ref="H74:I74"/>
    <mergeCell ref="A75:C75"/>
    <mergeCell ref="D75:G75"/>
    <mergeCell ref="H75:I75"/>
    <mergeCell ref="A72:C72"/>
    <mergeCell ref="D72:G72"/>
    <mergeCell ref="H72:I72"/>
    <mergeCell ref="A73:F73"/>
    <mergeCell ref="H73:I73"/>
    <mergeCell ref="A71:C71"/>
    <mergeCell ref="D71:G71"/>
    <mergeCell ref="H71:I71"/>
    <mergeCell ref="A70:F70"/>
    <mergeCell ref="H70:I70"/>
    <mergeCell ref="A69:C69"/>
    <mergeCell ref="D69:G69"/>
    <mergeCell ref="H69:I69"/>
    <mergeCell ref="A67:F67"/>
    <mergeCell ref="H67:I67"/>
    <mergeCell ref="A68:C68"/>
    <mergeCell ref="D68:G68"/>
    <mergeCell ref="H68:I68"/>
    <mergeCell ref="A65:C65"/>
    <mergeCell ref="D65:G65"/>
    <mergeCell ref="H65:I65"/>
    <mergeCell ref="A66:C66"/>
    <mergeCell ref="D66:G66"/>
    <mergeCell ref="H66:I66"/>
    <mergeCell ref="A64:F64"/>
    <mergeCell ref="H64:I64"/>
    <mergeCell ref="A63:F63"/>
    <mergeCell ref="H63:I63"/>
    <mergeCell ref="A61:F61"/>
    <mergeCell ref="H61:I61"/>
    <mergeCell ref="A62:F62"/>
    <mergeCell ref="H62:I62"/>
    <mergeCell ref="A60:F60"/>
    <mergeCell ref="H60:I60"/>
    <mergeCell ref="A57:C57"/>
    <mergeCell ref="D57:G57"/>
    <mergeCell ref="H57:I57"/>
    <mergeCell ref="A58:F58"/>
    <mergeCell ref="H58:I58"/>
    <mergeCell ref="A59:F59"/>
    <mergeCell ref="H59:I59"/>
    <mergeCell ref="A55:F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C50"/>
    <mergeCell ref="D50:G50"/>
    <mergeCell ref="H50:I50"/>
    <mergeCell ref="A47:F47"/>
    <mergeCell ref="H47:I47"/>
    <mergeCell ref="A48:C48"/>
    <mergeCell ref="D48:G48"/>
    <mergeCell ref="H48:I48"/>
    <mergeCell ref="A44:F44"/>
    <mergeCell ref="H44:I44"/>
    <mergeCell ref="A45:C45"/>
    <mergeCell ref="D45:G45"/>
    <mergeCell ref="H45:I45"/>
    <mergeCell ref="A46:C46"/>
    <mergeCell ref="D46:G46"/>
    <mergeCell ref="H46:I46"/>
    <mergeCell ref="A42:C42"/>
    <mergeCell ref="D42:G42"/>
    <mergeCell ref="H42:I42"/>
    <mergeCell ref="A43:C43"/>
    <mergeCell ref="D43:G43"/>
    <mergeCell ref="H43:I43"/>
    <mergeCell ref="A41:C41"/>
    <mergeCell ref="D41:G41"/>
    <mergeCell ref="H41:I41"/>
    <mergeCell ref="A38:C38"/>
    <mergeCell ref="D38:G38"/>
    <mergeCell ref="H38:I38"/>
    <mergeCell ref="A39:F39"/>
    <mergeCell ref="H39:I39"/>
    <mergeCell ref="A40:F40"/>
    <mergeCell ref="H40:I40"/>
    <mergeCell ref="A35:E35"/>
    <mergeCell ref="F35:G35"/>
    <mergeCell ref="H35:I35"/>
    <mergeCell ref="J35:K35"/>
    <mergeCell ref="A36:E36"/>
    <mergeCell ref="F36:G36"/>
    <mergeCell ref="H36:I36"/>
    <mergeCell ref="J36:K36"/>
    <mergeCell ref="A29:C29"/>
    <mergeCell ref="D29:K29"/>
    <mergeCell ref="D30:E30"/>
    <mergeCell ref="H32:I32"/>
    <mergeCell ref="A34:E34"/>
    <mergeCell ref="F34:G34"/>
    <mergeCell ref="H34:I34"/>
    <mergeCell ref="J34:K34"/>
    <mergeCell ref="A27:F27"/>
    <mergeCell ref="J27:K27"/>
    <mergeCell ref="A28:F28"/>
    <mergeCell ref="J28:K28"/>
    <mergeCell ref="A24:E24"/>
    <mergeCell ref="F24:G24"/>
    <mergeCell ref="H24:I24"/>
    <mergeCell ref="J24:K24"/>
    <mergeCell ref="A26:C26"/>
    <mergeCell ref="D26:G26"/>
    <mergeCell ref="J26:K26"/>
    <mergeCell ref="H20:I20"/>
    <mergeCell ref="A22:E22"/>
    <mergeCell ref="F22:G22"/>
    <mergeCell ref="H22:I22"/>
    <mergeCell ref="J22:K22"/>
    <mergeCell ref="A23:E23"/>
    <mergeCell ref="F23:G23"/>
    <mergeCell ref="H23:I23"/>
    <mergeCell ref="J23:K23"/>
    <mergeCell ref="A17:C17"/>
    <mergeCell ref="D17:K17"/>
    <mergeCell ref="D18:E18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968503937007874" header="0.31496062992125984" footer="0.31496062992125984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94">
      <selection activeCell="A1" sqref="A1"/>
    </sheetView>
  </sheetViews>
  <sheetFormatPr defaultColWidth="9.140625" defaultRowHeight="15"/>
  <sheetData>
    <row r="1" spans="1:1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">
      <c r="A5" s="31" t="s">
        <v>3</v>
      </c>
      <c r="B5" s="31"/>
      <c r="C5" s="31"/>
      <c r="D5" s="31"/>
      <c r="E5" s="31"/>
      <c r="F5" s="29"/>
      <c r="G5" s="29"/>
      <c r="H5" s="29"/>
      <c r="I5" s="29"/>
      <c r="J5" s="29"/>
      <c r="K5" s="29"/>
    </row>
    <row r="6" spans="1:1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>
      <c r="A7" s="30" t="s">
        <v>155</v>
      </c>
      <c r="B7" s="30"/>
      <c r="C7" s="30"/>
      <c r="D7" s="30"/>
      <c r="E7" s="30"/>
      <c r="F7" s="30" t="s">
        <v>156</v>
      </c>
      <c r="G7" s="30"/>
      <c r="H7" s="30"/>
      <c r="I7" s="126" t="s">
        <v>157</v>
      </c>
      <c r="J7" s="126"/>
      <c r="K7" s="126"/>
    </row>
    <row r="8" spans="1:11" ht="15">
      <c r="A8" s="32" t="s">
        <v>7</v>
      </c>
      <c r="B8" s="30"/>
      <c r="C8" s="30"/>
      <c r="D8" s="30"/>
      <c r="E8" s="30" t="s">
        <v>8</v>
      </c>
      <c r="F8" s="30"/>
      <c r="G8" s="30"/>
      <c r="H8" s="127">
        <v>48777.62</v>
      </c>
      <c r="I8" s="127"/>
      <c r="J8" s="30" t="s">
        <v>9</v>
      </c>
      <c r="K8" s="30"/>
    </row>
    <row r="9" spans="1:1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122" t="s">
        <v>10</v>
      </c>
      <c r="B10" s="122"/>
      <c r="C10" s="122"/>
      <c r="D10" s="122"/>
      <c r="E10" s="122"/>
      <c r="F10" s="128" t="s">
        <v>11</v>
      </c>
      <c r="G10" s="128"/>
      <c r="H10" s="128" t="s">
        <v>12</v>
      </c>
      <c r="I10" s="128"/>
      <c r="J10" s="128" t="s">
        <v>13</v>
      </c>
      <c r="K10" s="128"/>
    </row>
    <row r="11" spans="1:11" ht="15">
      <c r="A11" s="122" t="s">
        <v>14</v>
      </c>
      <c r="B11" s="122"/>
      <c r="C11" s="122"/>
      <c r="D11" s="122"/>
      <c r="E11" s="122"/>
      <c r="F11" s="123">
        <v>36583.2</v>
      </c>
      <c r="G11" s="123"/>
      <c r="H11" s="123">
        <v>21340.2</v>
      </c>
      <c r="I11" s="123"/>
      <c r="J11" s="124">
        <v>15243</v>
      </c>
      <c r="K11" s="124"/>
    </row>
    <row r="12" spans="1:11" ht="15">
      <c r="A12" s="122" t="s">
        <v>15</v>
      </c>
      <c r="B12" s="122"/>
      <c r="C12" s="122"/>
      <c r="D12" s="122"/>
      <c r="E12" s="122"/>
      <c r="F12" s="123">
        <v>36583.2</v>
      </c>
      <c r="G12" s="123"/>
      <c r="H12" s="123">
        <v>21340.2</v>
      </c>
      <c r="I12" s="123"/>
      <c r="J12" s="124">
        <v>15243</v>
      </c>
      <c r="K12" s="124"/>
    </row>
    <row r="13" spans="1:1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">
      <c r="A14" s="30" t="s">
        <v>16</v>
      </c>
      <c r="B14" s="30"/>
      <c r="C14" s="30"/>
      <c r="D14" s="127">
        <v>70117.82</v>
      </c>
      <c r="E14" s="127"/>
      <c r="F14" s="30" t="s">
        <v>9</v>
      </c>
      <c r="G14" s="30"/>
      <c r="H14" s="30"/>
      <c r="I14" s="30"/>
      <c r="J14" s="30"/>
      <c r="K14" s="30"/>
    </row>
    <row r="15" spans="1:11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32" t="s">
        <v>17</v>
      </c>
      <c r="B16" s="30"/>
      <c r="C16" s="30"/>
      <c r="D16" s="30"/>
      <c r="E16" s="30" t="s">
        <v>8</v>
      </c>
      <c r="F16" s="30"/>
      <c r="G16" s="30"/>
      <c r="H16" s="127">
        <v>97050.79</v>
      </c>
      <c r="I16" s="127"/>
      <c r="J16" s="30" t="s">
        <v>9</v>
      </c>
      <c r="K16" s="30"/>
    </row>
    <row r="17" spans="1:11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">
      <c r="A18" s="122" t="s">
        <v>10</v>
      </c>
      <c r="B18" s="122"/>
      <c r="C18" s="122"/>
      <c r="D18" s="122"/>
      <c r="E18" s="122"/>
      <c r="F18" s="128" t="s">
        <v>11</v>
      </c>
      <c r="G18" s="128"/>
      <c r="H18" s="128" t="s">
        <v>12</v>
      </c>
      <c r="I18" s="128"/>
      <c r="J18" s="128" t="s">
        <v>13</v>
      </c>
      <c r="K18" s="128"/>
    </row>
    <row r="19" spans="1:11" ht="15">
      <c r="A19" s="122" t="s">
        <v>18</v>
      </c>
      <c r="B19" s="122"/>
      <c r="C19" s="122"/>
      <c r="D19" s="122"/>
      <c r="E19" s="122"/>
      <c r="F19" s="129">
        <v>90417.92</v>
      </c>
      <c r="G19" s="129"/>
      <c r="H19" s="129">
        <v>92870.62</v>
      </c>
      <c r="I19" s="129"/>
      <c r="J19" s="123">
        <v>-2452.7</v>
      </c>
      <c r="K19" s="123"/>
    </row>
    <row r="20" spans="1:11" ht="15">
      <c r="A20" s="122" t="s">
        <v>15</v>
      </c>
      <c r="B20" s="122"/>
      <c r="C20" s="122"/>
      <c r="D20" s="122"/>
      <c r="E20" s="122"/>
      <c r="F20" s="129">
        <v>90417.92</v>
      </c>
      <c r="G20" s="129"/>
      <c r="H20" s="129">
        <v>92870.62</v>
      </c>
      <c r="I20" s="129"/>
      <c r="J20" s="123">
        <v>-2452.7</v>
      </c>
      <c r="K20" s="123"/>
    </row>
    <row r="21" spans="1:1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">
      <c r="A22" s="128" t="s">
        <v>20</v>
      </c>
      <c r="B22" s="128"/>
      <c r="C22" s="128"/>
      <c r="D22" s="128" t="s">
        <v>21</v>
      </c>
      <c r="E22" s="128"/>
      <c r="F22" s="128"/>
      <c r="G22" s="128"/>
      <c r="H22" s="33" t="s">
        <v>22</v>
      </c>
      <c r="I22" s="33" t="s">
        <v>23</v>
      </c>
      <c r="J22" s="128" t="s">
        <v>24</v>
      </c>
      <c r="K22" s="128"/>
    </row>
    <row r="23" spans="1:11" ht="15">
      <c r="A23" s="133" t="s">
        <v>122</v>
      </c>
      <c r="B23" s="133"/>
      <c r="C23" s="133"/>
      <c r="D23" s="133"/>
      <c r="E23" s="133"/>
      <c r="F23" s="133"/>
      <c r="G23" s="34"/>
      <c r="H23" s="33"/>
      <c r="I23" s="35"/>
      <c r="J23" s="129">
        <v>53889.91</v>
      </c>
      <c r="K23" s="129"/>
    </row>
    <row r="24" spans="1:11" ht="15">
      <c r="A24" s="133" t="s">
        <v>158</v>
      </c>
      <c r="B24" s="133"/>
      <c r="C24" s="133"/>
      <c r="D24" s="133"/>
      <c r="E24" s="133"/>
      <c r="F24" s="133"/>
      <c r="G24" s="34"/>
      <c r="H24" s="33"/>
      <c r="I24" s="35"/>
      <c r="J24" s="129">
        <v>53889.91</v>
      </c>
      <c r="K24" s="129"/>
    </row>
    <row r="25" spans="1:11" ht="15">
      <c r="A25" s="130" t="s">
        <v>101</v>
      </c>
      <c r="B25" s="130"/>
      <c r="C25" s="130"/>
      <c r="D25" s="131">
        <v>53889.91</v>
      </c>
      <c r="E25" s="131"/>
      <c r="F25" s="131"/>
      <c r="G25" s="131"/>
      <c r="H25" s="131"/>
      <c r="I25" s="131"/>
      <c r="J25" s="131"/>
      <c r="K25" s="131"/>
    </row>
    <row r="26" spans="1:11" ht="15">
      <c r="A26" s="30" t="s">
        <v>16</v>
      </c>
      <c r="B26" s="30"/>
      <c r="C26" s="30"/>
      <c r="D26" s="132">
        <v>136031.5</v>
      </c>
      <c r="E26" s="132"/>
      <c r="F26" s="30" t="s">
        <v>9</v>
      </c>
      <c r="G26" s="30"/>
      <c r="H26" s="30"/>
      <c r="I26" s="30"/>
      <c r="J26" s="30"/>
      <c r="K26" s="30"/>
    </row>
    <row r="27" spans="1:1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">
      <c r="A28" s="32" t="s">
        <v>19</v>
      </c>
      <c r="B28" s="30"/>
      <c r="C28" s="30"/>
      <c r="D28" s="30"/>
      <c r="E28" s="30"/>
      <c r="F28" s="30"/>
      <c r="G28" s="30"/>
      <c r="H28" s="127"/>
      <c r="I28" s="127"/>
      <c r="J28" s="30"/>
      <c r="K28" s="30"/>
    </row>
    <row r="29" spans="1:11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5">
      <c r="A30" s="122" t="s">
        <v>10</v>
      </c>
      <c r="B30" s="122"/>
      <c r="C30" s="122"/>
      <c r="D30" s="122"/>
      <c r="E30" s="122"/>
      <c r="F30" s="128" t="s">
        <v>11</v>
      </c>
      <c r="G30" s="128"/>
      <c r="H30" s="128" t="s">
        <v>12</v>
      </c>
      <c r="I30" s="128"/>
      <c r="J30" s="128" t="s">
        <v>13</v>
      </c>
      <c r="K30" s="128"/>
    </row>
    <row r="31" spans="1:11" ht="15">
      <c r="A31" s="122" t="s">
        <v>18</v>
      </c>
      <c r="B31" s="122"/>
      <c r="C31" s="122"/>
      <c r="D31" s="122"/>
      <c r="E31" s="122"/>
      <c r="F31" s="129">
        <v>393535.92</v>
      </c>
      <c r="G31" s="129"/>
      <c r="H31" s="129">
        <v>409204.29</v>
      </c>
      <c r="I31" s="129"/>
      <c r="J31" s="129">
        <v>-15668.37</v>
      </c>
      <c r="K31" s="129"/>
    </row>
    <row r="32" spans="1:11" ht="15">
      <c r="A32" s="122" t="s">
        <v>15</v>
      </c>
      <c r="B32" s="122"/>
      <c r="C32" s="122"/>
      <c r="D32" s="122"/>
      <c r="E32" s="122"/>
      <c r="F32" s="129">
        <v>393535.92</v>
      </c>
      <c r="G32" s="129"/>
      <c r="H32" s="129">
        <v>409204.29</v>
      </c>
      <c r="I32" s="129"/>
      <c r="J32" s="129">
        <v>-15668.37</v>
      </c>
      <c r="K32" s="129"/>
    </row>
    <row r="33" spans="1:1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0" ht="32.25">
      <c r="A34" s="128" t="s">
        <v>20</v>
      </c>
      <c r="B34" s="128"/>
      <c r="C34" s="128"/>
      <c r="D34" s="128" t="s">
        <v>21</v>
      </c>
      <c r="E34" s="128"/>
      <c r="F34" s="128"/>
      <c r="G34" s="128"/>
      <c r="H34" s="128" t="s">
        <v>24</v>
      </c>
      <c r="I34" s="128"/>
      <c r="J34" s="49" t="s">
        <v>178</v>
      </c>
    </row>
    <row r="35" spans="1:10" ht="15">
      <c r="A35" s="133" t="s">
        <v>25</v>
      </c>
      <c r="B35" s="133"/>
      <c r="C35" s="133"/>
      <c r="D35" s="133"/>
      <c r="E35" s="133"/>
      <c r="F35" s="133"/>
      <c r="G35" s="34"/>
      <c r="H35" s="129">
        <v>177990.67</v>
      </c>
      <c r="I35" s="129"/>
      <c r="J35" s="50">
        <f>H35/12/2807.6</f>
        <v>5.283001792753004</v>
      </c>
    </row>
    <row r="36" spans="1:10" ht="15">
      <c r="A36" s="133" t="s">
        <v>26</v>
      </c>
      <c r="B36" s="133"/>
      <c r="C36" s="133"/>
      <c r="D36" s="133"/>
      <c r="E36" s="133"/>
      <c r="F36" s="133"/>
      <c r="G36" s="34"/>
      <c r="H36" s="129">
        <v>32445.61</v>
      </c>
      <c r="I36" s="129"/>
      <c r="J36" s="50">
        <f aca="true" t="shared" si="0" ref="J36:J97">H36/12/2807.6</f>
        <v>0.9630292183122002</v>
      </c>
    </row>
    <row r="37" spans="1:11" ht="24.75" customHeight="1">
      <c r="A37" s="134"/>
      <c r="B37" s="134"/>
      <c r="C37" s="134"/>
      <c r="D37" s="135" t="s">
        <v>27</v>
      </c>
      <c r="E37" s="135"/>
      <c r="F37" s="135"/>
      <c r="G37" s="135"/>
      <c r="H37" s="129">
        <v>16118.64</v>
      </c>
      <c r="I37" s="129"/>
      <c r="J37" s="50">
        <f t="shared" si="0"/>
        <v>0.47842285225815645</v>
      </c>
      <c r="K37" s="52"/>
    </row>
    <row r="38" spans="1:11" ht="24.75" customHeight="1">
      <c r="A38" s="134"/>
      <c r="B38" s="134"/>
      <c r="C38" s="134"/>
      <c r="D38" s="135" t="s">
        <v>28</v>
      </c>
      <c r="E38" s="135"/>
      <c r="F38" s="135"/>
      <c r="G38" s="135"/>
      <c r="H38" s="129">
        <v>8270.72</v>
      </c>
      <c r="I38" s="129"/>
      <c r="J38" s="50">
        <f t="shared" si="0"/>
        <v>0.2454860616422092</v>
      </c>
      <c r="K38" s="52"/>
    </row>
    <row r="39" spans="1:10" ht="15">
      <c r="A39" s="134"/>
      <c r="B39" s="134"/>
      <c r="C39" s="134"/>
      <c r="D39" s="135" t="s">
        <v>29</v>
      </c>
      <c r="E39" s="135"/>
      <c r="F39" s="135"/>
      <c r="G39" s="135"/>
      <c r="H39" s="129">
        <v>8056.25</v>
      </c>
      <c r="I39" s="129"/>
      <c r="J39" s="50">
        <f t="shared" si="0"/>
        <v>0.23912030441183454</v>
      </c>
    </row>
    <row r="40" spans="1:10" ht="15">
      <c r="A40" s="133" t="s">
        <v>30</v>
      </c>
      <c r="B40" s="133"/>
      <c r="C40" s="133"/>
      <c r="D40" s="133"/>
      <c r="E40" s="133"/>
      <c r="F40" s="133"/>
      <c r="G40" s="34"/>
      <c r="H40" s="129">
        <v>5397.76</v>
      </c>
      <c r="I40" s="129"/>
      <c r="J40" s="50">
        <f t="shared" si="0"/>
        <v>0.16021275585316047</v>
      </c>
    </row>
    <row r="41" spans="1:10" ht="24.75" customHeight="1">
      <c r="A41" s="134"/>
      <c r="B41" s="134"/>
      <c r="C41" s="134"/>
      <c r="D41" s="135" t="s">
        <v>31</v>
      </c>
      <c r="E41" s="135"/>
      <c r="F41" s="135"/>
      <c r="G41" s="135"/>
      <c r="H41" s="129">
        <v>1530.68</v>
      </c>
      <c r="I41" s="129"/>
      <c r="J41" s="50">
        <f t="shared" si="0"/>
        <v>0.04543263522819015</v>
      </c>
    </row>
    <row r="42" spans="1:10" ht="15">
      <c r="A42" s="134"/>
      <c r="B42" s="134"/>
      <c r="C42" s="134"/>
      <c r="D42" s="135" t="s">
        <v>32</v>
      </c>
      <c r="E42" s="135"/>
      <c r="F42" s="135"/>
      <c r="G42" s="135"/>
      <c r="H42" s="129">
        <v>3867.08</v>
      </c>
      <c r="I42" s="129"/>
      <c r="J42" s="50">
        <f t="shared" si="0"/>
        <v>0.11478012062497032</v>
      </c>
    </row>
    <row r="43" spans="1:10" ht="15">
      <c r="A43" s="133" t="s">
        <v>33</v>
      </c>
      <c r="B43" s="133"/>
      <c r="C43" s="133"/>
      <c r="D43" s="133"/>
      <c r="E43" s="133"/>
      <c r="F43" s="133"/>
      <c r="G43" s="34"/>
      <c r="H43" s="129">
        <v>31078.78</v>
      </c>
      <c r="I43" s="129"/>
      <c r="J43" s="50">
        <f t="shared" si="0"/>
        <v>0.9224598708268034</v>
      </c>
    </row>
    <row r="44" spans="1:10" ht="15">
      <c r="A44" s="134"/>
      <c r="B44" s="134"/>
      <c r="C44" s="134"/>
      <c r="D44" s="135" t="s">
        <v>34</v>
      </c>
      <c r="E44" s="135"/>
      <c r="F44" s="135"/>
      <c r="G44" s="135"/>
      <c r="H44" s="129">
        <v>939.89</v>
      </c>
      <c r="I44" s="129"/>
      <c r="J44" s="50">
        <f t="shared" si="0"/>
        <v>0.027897195706890823</v>
      </c>
    </row>
    <row r="45" spans="1:10" ht="24.75" customHeight="1">
      <c r="A45" s="134"/>
      <c r="B45" s="134"/>
      <c r="C45" s="134"/>
      <c r="D45" s="135" t="s">
        <v>35</v>
      </c>
      <c r="E45" s="135"/>
      <c r="F45" s="135"/>
      <c r="G45" s="135"/>
      <c r="H45" s="129">
        <v>6391.24</v>
      </c>
      <c r="I45" s="129"/>
      <c r="J45" s="50">
        <f t="shared" si="0"/>
        <v>0.18970057463076412</v>
      </c>
    </row>
    <row r="46" spans="1:10" ht="24.75" customHeight="1">
      <c r="A46" s="134"/>
      <c r="B46" s="134"/>
      <c r="C46" s="134"/>
      <c r="D46" s="135" t="s">
        <v>36</v>
      </c>
      <c r="E46" s="135"/>
      <c r="F46" s="135"/>
      <c r="G46" s="135"/>
      <c r="H46" s="129">
        <v>4060.94</v>
      </c>
      <c r="I46" s="129"/>
      <c r="J46" s="50">
        <f t="shared" si="0"/>
        <v>0.12053414541482643</v>
      </c>
    </row>
    <row r="47" spans="1:10" ht="24.75" customHeight="1">
      <c r="A47" s="134"/>
      <c r="B47" s="134"/>
      <c r="C47" s="134"/>
      <c r="D47" s="135" t="s">
        <v>37</v>
      </c>
      <c r="E47" s="135"/>
      <c r="F47" s="135"/>
      <c r="G47" s="135"/>
      <c r="H47" s="129">
        <v>3750.12</v>
      </c>
      <c r="I47" s="129"/>
      <c r="J47" s="50">
        <f t="shared" si="0"/>
        <v>0.11130859096737428</v>
      </c>
    </row>
    <row r="48" spans="1:10" ht="15">
      <c r="A48" s="134"/>
      <c r="B48" s="134"/>
      <c r="C48" s="134"/>
      <c r="D48" s="135" t="s">
        <v>38</v>
      </c>
      <c r="E48" s="135"/>
      <c r="F48" s="135"/>
      <c r="G48" s="135"/>
      <c r="H48" s="129">
        <v>6279.04</v>
      </c>
      <c r="I48" s="129"/>
      <c r="J48" s="50">
        <f t="shared" si="0"/>
        <v>0.18637032815690743</v>
      </c>
    </row>
    <row r="49" spans="1:10" ht="24.75" customHeight="1">
      <c r="A49" s="134"/>
      <c r="B49" s="134"/>
      <c r="C49" s="134"/>
      <c r="D49" s="135" t="s">
        <v>39</v>
      </c>
      <c r="E49" s="135"/>
      <c r="F49" s="135"/>
      <c r="G49" s="135"/>
      <c r="H49" s="129">
        <v>6819.36</v>
      </c>
      <c r="I49" s="129"/>
      <c r="J49" s="50">
        <f t="shared" si="0"/>
        <v>0.2024077503917937</v>
      </c>
    </row>
    <row r="50" spans="1:11" ht="24.75" customHeight="1">
      <c r="A50" s="134"/>
      <c r="B50" s="134"/>
      <c r="C50" s="134"/>
      <c r="D50" s="135" t="s">
        <v>40</v>
      </c>
      <c r="E50" s="135"/>
      <c r="F50" s="135"/>
      <c r="G50" s="135"/>
      <c r="H50" s="129">
        <v>2838.19</v>
      </c>
      <c r="I50" s="129"/>
      <c r="J50" s="50">
        <f t="shared" si="0"/>
        <v>0.08424128555824667</v>
      </c>
      <c r="K50" s="52"/>
    </row>
    <row r="51" spans="1:10" ht="15">
      <c r="A51" s="133" t="s">
        <v>41</v>
      </c>
      <c r="B51" s="133"/>
      <c r="C51" s="133"/>
      <c r="D51" s="133"/>
      <c r="E51" s="133"/>
      <c r="F51" s="133"/>
      <c r="G51" s="34"/>
      <c r="H51" s="129">
        <v>109068.52</v>
      </c>
      <c r="I51" s="129"/>
      <c r="J51" s="50">
        <f t="shared" si="0"/>
        <v>3.2372999477608397</v>
      </c>
    </row>
    <row r="52" spans="1:10" ht="15">
      <c r="A52" s="134"/>
      <c r="B52" s="134"/>
      <c r="C52" s="134"/>
      <c r="D52" s="135" t="s">
        <v>42</v>
      </c>
      <c r="E52" s="135"/>
      <c r="F52" s="135"/>
      <c r="G52" s="135"/>
      <c r="H52" s="129">
        <v>4625.76</v>
      </c>
      <c r="I52" s="129"/>
      <c r="J52" s="50">
        <f t="shared" si="0"/>
        <v>0.13729876050719478</v>
      </c>
    </row>
    <row r="53" spans="1:10" ht="15">
      <c r="A53" s="134"/>
      <c r="B53" s="134"/>
      <c r="C53" s="134"/>
      <c r="D53" s="135" t="s">
        <v>43</v>
      </c>
      <c r="E53" s="135"/>
      <c r="F53" s="135"/>
      <c r="G53" s="135"/>
      <c r="H53" s="129">
        <v>104442.76</v>
      </c>
      <c r="I53" s="129"/>
      <c r="J53" s="50">
        <f t="shared" si="0"/>
        <v>3.100001187253645</v>
      </c>
    </row>
    <row r="54" spans="1:10" ht="15">
      <c r="A54" s="133" t="s">
        <v>44</v>
      </c>
      <c r="B54" s="133"/>
      <c r="C54" s="133"/>
      <c r="D54" s="133"/>
      <c r="E54" s="133"/>
      <c r="F54" s="133"/>
      <c r="G54" s="34"/>
      <c r="H54" s="129">
        <v>25954.85</v>
      </c>
      <c r="I54" s="129"/>
      <c r="J54" s="50">
        <f t="shared" si="0"/>
        <v>0.7703747566130028</v>
      </c>
    </row>
    <row r="55" spans="1:10" ht="15">
      <c r="A55" s="136" t="s">
        <v>45</v>
      </c>
      <c r="B55" s="136"/>
      <c r="C55" s="136"/>
      <c r="D55" s="136"/>
      <c r="E55" s="136"/>
      <c r="F55" s="136"/>
      <c r="G55" s="34"/>
      <c r="H55" s="129">
        <v>2515.49</v>
      </c>
      <c r="I55" s="129"/>
      <c r="J55" s="50">
        <f t="shared" si="0"/>
        <v>0.0746631167782685</v>
      </c>
    </row>
    <row r="56" spans="1:11" ht="24.75" customHeight="1">
      <c r="A56" s="136" t="s">
        <v>46</v>
      </c>
      <c r="B56" s="136"/>
      <c r="C56" s="136"/>
      <c r="D56" s="136"/>
      <c r="E56" s="136"/>
      <c r="F56" s="136"/>
      <c r="G56" s="34"/>
      <c r="H56" s="129">
        <v>2093.36</v>
      </c>
      <c r="I56" s="129"/>
      <c r="J56" s="50">
        <f t="shared" si="0"/>
        <v>0.062133732250558016</v>
      </c>
      <c r="K56" s="52"/>
    </row>
    <row r="57" spans="1:10" ht="24.75" customHeight="1">
      <c r="A57" s="136" t="s">
        <v>47</v>
      </c>
      <c r="B57" s="136"/>
      <c r="C57" s="136"/>
      <c r="D57" s="136"/>
      <c r="E57" s="136"/>
      <c r="F57" s="136"/>
      <c r="G57" s="34"/>
      <c r="H57" s="124">
        <v>14946</v>
      </c>
      <c r="I57" s="124"/>
      <c r="J57" s="50">
        <f t="shared" si="0"/>
        <v>0.4436173244051859</v>
      </c>
    </row>
    <row r="58" spans="1:10" ht="15">
      <c r="A58" s="136" t="s">
        <v>114</v>
      </c>
      <c r="B58" s="136"/>
      <c r="C58" s="136"/>
      <c r="D58" s="136"/>
      <c r="E58" s="136"/>
      <c r="F58" s="136"/>
      <c r="G58" s="34"/>
      <c r="H58" s="124">
        <v>6400</v>
      </c>
      <c r="I58" s="124"/>
      <c r="J58" s="50">
        <f t="shared" si="0"/>
        <v>0.18996058317899037</v>
      </c>
    </row>
    <row r="59" spans="1:10" ht="15">
      <c r="A59" s="133" t="s">
        <v>49</v>
      </c>
      <c r="B59" s="133"/>
      <c r="C59" s="133"/>
      <c r="D59" s="133"/>
      <c r="E59" s="133"/>
      <c r="F59" s="133"/>
      <c r="G59" s="34"/>
      <c r="H59" s="129">
        <v>120.01</v>
      </c>
      <c r="I59" s="129"/>
      <c r="J59" s="50">
        <f t="shared" si="0"/>
        <v>0.003562057748017287</v>
      </c>
    </row>
    <row r="60" spans="1:10" ht="15">
      <c r="A60" s="133" t="s">
        <v>52</v>
      </c>
      <c r="B60" s="133"/>
      <c r="C60" s="133"/>
      <c r="D60" s="133"/>
      <c r="E60" s="133"/>
      <c r="F60" s="133"/>
      <c r="G60" s="34"/>
      <c r="H60" s="129">
        <v>12687.11</v>
      </c>
      <c r="I60" s="129"/>
      <c r="J60" s="50">
        <f t="shared" si="0"/>
        <v>0.3765704397587501</v>
      </c>
    </row>
    <row r="61" spans="1:10" ht="15">
      <c r="A61" s="134"/>
      <c r="B61" s="134"/>
      <c r="C61" s="134"/>
      <c r="D61" s="135" t="s">
        <v>54</v>
      </c>
      <c r="E61" s="135"/>
      <c r="F61" s="135"/>
      <c r="G61" s="135"/>
      <c r="H61" s="129">
        <v>1134.98</v>
      </c>
      <c r="I61" s="129"/>
      <c r="J61" s="50">
        <f t="shared" si="0"/>
        <v>0.03368772854632664</v>
      </c>
    </row>
    <row r="62" spans="1:11" ht="24.75" customHeight="1">
      <c r="A62" s="134"/>
      <c r="B62" s="134"/>
      <c r="C62" s="134"/>
      <c r="D62" s="135" t="s">
        <v>58</v>
      </c>
      <c r="E62" s="135"/>
      <c r="F62" s="135"/>
      <c r="G62" s="135"/>
      <c r="H62" s="129">
        <v>11552.13</v>
      </c>
      <c r="I62" s="129"/>
      <c r="J62" s="50">
        <f t="shared" si="0"/>
        <v>0.3428827112124234</v>
      </c>
      <c r="K62" s="52"/>
    </row>
    <row r="63" spans="1:10" ht="15">
      <c r="A63" s="133" t="s">
        <v>59</v>
      </c>
      <c r="B63" s="133"/>
      <c r="C63" s="133"/>
      <c r="D63" s="133"/>
      <c r="E63" s="133"/>
      <c r="F63" s="133"/>
      <c r="G63" s="34"/>
      <c r="H63" s="129">
        <v>14920.48</v>
      </c>
      <c r="I63" s="129"/>
      <c r="J63" s="50">
        <f t="shared" si="0"/>
        <v>0.4428598565797597</v>
      </c>
    </row>
    <row r="64" spans="1:10" ht="15">
      <c r="A64" s="134"/>
      <c r="B64" s="134"/>
      <c r="C64" s="134"/>
      <c r="D64" s="135" t="s">
        <v>60</v>
      </c>
      <c r="E64" s="135"/>
      <c r="F64" s="135"/>
      <c r="G64" s="135"/>
      <c r="H64" s="129">
        <v>1354.21</v>
      </c>
      <c r="I64" s="129"/>
      <c r="J64" s="50">
        <f t="shared" si="0"/>
        <v>0.04019476896044071</v>
      </c>
    </row>
    <row r="65" spans="1:10" ht="24.75" customHeight="1">
      <c r="A65" s="134"/>
      <c r="B65" s="134"/>
      <c r="C65" s="134"/>
      <c r="D65" s="135" t="s">
        <v>61</v>
      </c>
      <c r="E65" s="135"/>
      <c r="F65" s="135"/>
      <c r="G65" s="135"/>
      <c r="H65" s="123">
        <v>12632.9</v>
      </c>
      <c r="I65" s="123"/>
      <c r="J65" s="50">
        <f t="shared" si="0"/>
        <v>0.3749614142565417</v>
      </c>
    </row>
    <row r="66" spans="1:10" ht="15">
      <c r="A66" s="134"/>
      <c r="B66" s="134"/>
      <c r="C66" s="134"/>
      <c r="D66" s="135" t="s">
        <v>183</v>
      </c>
      <c r="E66" s="135"/>
      <c r="F66" s="135"/>
      <c r="G66" s="135"/>
      <c r="H66" s="129">
        <v>146.67</v>
      </c>
      <c r="I66" s="129"/>
      <c r="J66" s="50">
        <f t="shared" si="0"/>
        <v>0.004353362302322267</v>
      </c>
    </row>
    <row r="67" spans="1:10" ht="15">
      <c r="A67" s="134"/>
      <c r="B67" s="134"/>
      <c r="C67" s="134"/>
      <c r="D67" s="135" t="s">
        <v>65</v>
      </c>
      <c r="E67" s="135"/>
      <c r="F67" s="135"/>
      <c r="G67" s="135"/>
      <c r="H67" s="129">
        <v>306.68</v>
      </c>
      <c r="I67" s="129"/>
      <c r="J67" s="50">
        <f t="shared" si="0"/>
        <v>0.009102673695208245</v>
      </c>
    </row>
    <row r="68" spans="1:10" ht="42.75" customHeight="1">
      <c r="A68" s="134"/>
      <c r="B68" s="134"/>
      <c r="C68" s="134"/>
      <c r="D68" s="135" t="s">
        <v>159</v>
      </c>
      <c r="E68" s="135"/>
      <c r="F68" s="135"/>
      <c r="G68" s="135"/>
      <c r="H68" s="129">
        <v>480.02</v>
      </c>
      <c r="I68" s="129"/>
      <c r="J68" s="50">
        <f t="shared" si="0"/>
        <v>0.014247637365246712</v>
      </c>
    </row>
    <row r="69" spans="1:10" ht="24.75" customHeight="1">
      <c r="A69" s="133" t="s">
        <v>68</v>
      </c>
      <c r="B69" s="133"/>
      <c r="C69" s="133"/>
      <c r="D69" s="133"/>
      <c r="E69" s="133"/>
      <c r="F69" s="133"/>
      <c r="G69" s="34"/>
      <c r="H69" s="129">
        <v>53504.11</v>
      </c>
      <c r="I69" s="129"/>
      <c r="J69" s="50">
        <f t="shared" si="0"/>
        <v>1.588073740323883</v>
      </c>
    </row>
    <row r="70" spans="1:10" ht="24.75" customHeight="1">
      <c r="A70" s="134"/>
      <c r="B70" s="134"/>
      <c r="C70" s="134"/>
      <c r="D70" s="135" t="s">
        <v>148</v>
      </c>
      <c r="E70" s="135"/>
      <c r="F70" s="135"/>
      <c r="G70" s="135"/>
      <c r="H70" s="124">
        <v>7950</v>
      </c>
      <c r="I70" s="124"/>
      <c r="J70" s="50">
        <f t="shared" si="0"/>
        <v>0.2359666619176521</v>
      </c>
    </row>
    <row r="71" spans="1:10" ht="24.75" customHeight="1">
      <c r="A71" s="134"/>
      <c r="B71" s="134"/>
      <c r="C71" s="134"/>
      <c r="D71" s="135" t="s">
        <v>184</v>
      </c>
      <c r="E71" s="135"/>
      <c r="F71" s="135"/>
      <c r="G71" s="135"/>
      <c r="H71" s="124">
        <v>7100</v>
      </c>
      <c r="I71" s="124"/>
      <c r="J71" s="50">
        <f t="shared" si="0"/>
        <v>0.21073752196419243</v>
      </c>
    </row>
    <row r="72" spans="1:10" ht="24.75" customHeight="1">
      <c r="A72" s="134"/>
      <c r="B72" s="134"/>
      <c r="C72" s="134"/>
      <c r="D72" s="135" t="s">
        <v>69</v>
      </c>
      <c r="E72" s="135"/>
      <c r="F72" s="135"/>
      <c r="G72" s="135"/>
      <c r="H72" s="129">
        <v>13688.83</v>
      </c>
      <c r="I72" s="129"/>
      <c r="J72" s="50">
        <f t="shared" si="0"/>
        <v>0.4063028327871967</v>
      </c>
    </row>
    <row r="73" spans="1:11" ht="24.75" customHeight="1">
      <c r="A73" s="134"/>
      <c r="B73" s="134"/>
      <c r="C73" s="134"/>
      <c r="D73" s="135" t="s">
        <v>72</v>
      </c>
      <c r="E73" s="135"/>
      <c r="F73" s="135"/>
      <c r="G73" s="135"/>
      <c r="H73" s="129">
        <v>24765.28</v>
      </c>
      <c r="I73" s="129"/>
      <c r="J73" s="50">
        <f t="shared" si="0"/>
        <v>0.7350667236548416</v>
      </c>
      <c r="K73" s="52"/>
    </row>
    <row r="74" spans="1:10" ht="24.75" customHeight="1">
      <c r="A74" s="133" t="s">
        <v>73</v>
      </c>
      <c r="B74" s="133"/>
      <c r="C74" s="133"/>
      <c r="D74" s="133"/>
      <c r="E74" s="133"/>
      <c r="F74" s="133"/>
      <c r="G74" s="34"/>
      <c r="H74" s="129">
        <v>4622.76</v>
      </c>
      <c r="I74" s="129"/>
      <c r="J74" s="50">
        <f t="shared" si="0"/>
        <v>0.13720971648382962</v>
      </c>
    </row>
    <row r="75" spans="1:10" ht="15">
      <c r="A75" s="134"/>
      <c r="B75" s="134"/>
      <c r="C75" s="134"/>
      <c r="D75" s="135" t="s">
        <v>74</v>
      </c>
      <c r="E75" s="135"/>
      <c r="F75" s="135"/>
      <c r="G75" s="135"/>
      <c r="H75" s="129">
        <v>1982.78</v>
      </c>
      <c r="I75" s="129"/>
      <c r="J75" s="50">
        <f t="shared" si="0"/>
        <v>0.058851569549318514</v>
      </c>
    </row>
    <row r="76" spans="1:10" ht="15">
      <c r="A76" s="134"/>
      <c r="B76" s="134"/>
      <c r="C76" s="134"/>
      <c r="D76" s="135" t="s">
        <v>160</v>
      </c>
      <c r="E76" s="135"/>
      <c r="F76" s="135"/>
      <c r="G76" s="135"/>
      <c r="H76" s="129">
        <v>173.34</v>
      </c>
      <c r="I76" s="129"/>
      <c r="J76" s="50">
        <f t="shared" si="0"/>
        <v>0.005144963670038467</v>
      </c>
    </row>
    <row r="77" spans="1:10" ht="24.75" customHeight="1">
      <c r="A77" s="134"/>
      <c r="B77" s="134"/>
      <c r="C77" s="134"/>
      <c r="D77" s="135" t="s">
        <v>77</v>
      </c>
      <c r="E77" s="135"/>
      <c r="F77" s="135"/>
      <c r="G77" s="135"/>
      <c r="H77" s="129">
        <v>2466.64</v>
      </c>
      <c r="I77" s="129"/>
      <c r="J77" s="50">
        <f t="shared" si="0"/>
        <v>0.07321318326447261</v>
      </c>
    </row>
    <row r="78" spans="1:10" ht="24.75" customHeight="1">
      <c r="A78" s="133" t="s">
        <v>78</v>
      </c>
      <c r="B78" s="133"/>
      <c r="C78" s="133"/>
      <c r="D78" s="133"/>
      <c r="E78" s="133"/>
      <c r="F78" s="133"/>
      <c r="G78" s="34"/>
      <c r="H78" s="129">
        <v>7085.64</v>
      </c>
      <c r="I78" s="129"/>
      <c r="J78" s="50">
        <f t="shared" si="0"/>
        <v>0.2103112979056846</v>
      </c>
    </row>
    <row r="79" spans="1:10" ht="15">
      <c r="A79" s="134"/>
      <c r="B79" s="134"/>
      <c r="C79" s="134"/>
      <c r="D79" s="135" t="s">
        <v>161</v>
      </c>
      <c r="E79" s="135"/>
      <c r="F79" s="135"/>
      <c r="G79" s="135"/>
      <c r="H79" s="129">
        <v>173.34</v>
      </c>
      <c r="I79" s="129"/>
      <c r="J79" s="50">
        <f t="shared" si="0"/>
        <v>0.005144963670038467</v>
      </c>
    </row>
    <row r="80" spans="1:10" ht="15">
      <c r="A80" s="134"/>
      <c r="B80" s="134"/>
      <c r="C80" s="134"/>
      <c r="D80" s="135" t="s">
        <v>162</v>
      </c>
      <c r="E80" s="135"/>
      <c r="F80" s="135"/>
      <c r="G80" s="135"/>
      <c r="H80" s="129">
        <v>173.34</v>
      </c>
      <c r="I80" s="129"/>
      <c r="J80" s="50">
        <f t="shared" si="0"/>
        <v>0.005144963670038467</v>
      </c>
    </row>
    <row r="81" spans="1:10" ht="24.75" customHeight="1">
      <c r="A81" s="134"/>
      <c r="B81" s="134"/>
      <c r="C81" s="134"/>
      <c r="D81" s="135" t="s">
        <v>81</v>
      </c>
      <c r="E81" s="135"/>
      <c r="F81" s="135"/>
      <c r="G81" s="135"/>
      <c r="H81" s="129">
        <v>6738.96</v>
      </c>
      <c r="I81" s="129"/>
      <c r="J81" s="50">
        <f t="shared" si="0"/>
        <v>0.20002137056560765</v>
      </c>
    </row>
    <row r="82" spans="1:10" ht="24.75" customHeight="1">
      <c r="A82" s="133" t="s">
        <v>82</v>
      </c>
      <c r="B82" s="133"/>
      <c r="C82" s="133"/>
      <c r="D82" s="133"/>
      <c r="E82" s="133"/>
      <c r="F82" s="133"/>
      <c r="G82" s="34"/>
      <c r="H82" s="129">
        <v>10299.35</v>
      </c>
      <c r="I82" s="129"/>
      <c r="J82" s="50">
        <f t="shared" si="0"/>
        <v>0.3056985206819585</v>
      </c>
    </row>
    <row r="83" spans="1:10" ht="15">
      <c r="A83" s="134"/>
      <c r="B83" s="134"/>
      <c r="C83" s="134"/>
      <c r="D83" s="135" t="s">
        <v>163</v>
      </c>
      <c r="E83" s="135"/>
      <c r="F83" s="135"/>
      <c r="G83" s="135"/>
      <c r="H83" s="137">
        <v>3560.39</v>
      </c>
      <c r="I83" s="137"/>
      <c r="J83" s="50">
        <f t="shared" si="0"/>
        <v>0.10567715011635086</v>
      </c>
    </row>
    <row r="84" spans="1:10" ht="24.75" customHeight="1">
      <c r="A84" s="134"/>
      <c r="B84" s="134"/>
      <c r="C84" s="134"/>
      <c r="D84" s="135" t="s">
        <v>83</v>
      </c>
      <c r="E84" s="135"/>
      <c r="F84" s="135"/>
      <c r="G84" s="135"/>
      <c r="H84" s="137">
        <v>6738.96</v>
      </c>
      <c r="I84" s="137"/>
      <c r="J84" s="50">
        <f t="shared" si="0"/>
        <v>0.20002137056560765</v>
      </c>
    </row>
    <row r="85" spans="1:10" ht="24.75" customHeight="1">
      <c r="A85" s="133" t="s">
        <v>84</v>
      </c>
      <c r="B85" s="133"/>
      <c r="C85" s="133"/>
      <c r="D85" s="133"/>
      <c r="E85" s="133"/>
      <c r="F85" s="133"/>
      <c r="G85" s="34"/>
      <c r="H85" s="123">
        <v>8594.7</v>
      </c>
      <c r="I85" s="123"/>
      <c r="J85" s="50">
        <f t="shared" si="0"/>
        <v>0.2551022225388232</v>
      </c>
    </row>
    <row r="86" spans="1:10" ht="24.75" customHeight="1">
      <c r="A86" s="134"/>
      <c r="B86" s="134"/>
      <c r="C86" s="134"/>
      <c r="D86" s="135" t="s">
        <v>86</v>
      </c>
      <c r="E86" s="135"/>
      <c r="F86" s="135"/>
      <c r="G86" s="135"/>
      <c r="H86" s="123">
        <v>8594.7</v>
      </c>
      <c r="I86" s="123"/>
      <c r="J86" s="50">
        <f t="shared" si="0"/>
        <v>0.2551022225388232</v>
      </c>
    </row>
    <row r="87" spans="1:10" ht="24.75" customHeight="1">
      <c r="A87" s="133" t="s">
        <v>88</v>
      </c>
      <c r="B87" s="133"/>
      <c r="C87" s="133"/>
      <c r="D87" s="133"/>
      <c r="E87" s="133"/>
      <c r="F87" s="133"/>
      <c r="G87" s="34"/>
      <c r="H87" s="129">
        <v>2136.16</v>
      </c>
      <c r="I87" s="129"/>
      <c r="J87" s="50">
        <f t="shared" si="0"/>
        <v>0.06340409365056751</v>
      </c>
    </row>
    <row r="88" spans="1:10" ht="24.75" customHeight="1">
      <c r="A88" s="134"/>
      <c r="B88" s="134"/>
      <c r="C88" s="134"/>
      <c r="D88" s="135" t="s">
        <v>89</v>
      </c>
      <c r="E88" s="135"/>
      <c r="F88" s="135"/>
      <c r="G88" s="135"/>
      <c r="H88" s="129">
        <v>2136.16</v>
      </c>
      <c r="I88" s="129"/>
      <c r="J88" s="50">
        <f t="shared" si="0"/>
        <v>0.06340409365056751</v>
      </c>
    </row>
    <row r="89" spans="1:10" ht="15">
      <c r="A89" s="133" t="s">
        <v>90</v>
      </c>
      <c r="B89" s="133"/>
      <c r="C89" s="133"/>
      <c r="D89" s="133"/>
      <c r="E89" s="133"/>
      <c r="F89" s="133"/>
      <c r="G89" s="34"/>
      <c r="H89" s="129">
        <v>8373.36</v>
      </c>
      <c r="I89" s="129"/>
      <c r="J89" s="50">
        <f t="shared" si="0"/>
        <v>0.24853255449494233</v>
      </c>
    </row>
    <row r="90" spans="1:10" ht="24.75" customHeight="1">
      <c r="A90" s="134"/>
      <c r="B90" s="134"/>
      <c r="C90" s="134"/>
      <c r="D90" s="135" t="s">
        <v>50</v>
      </c>
      <c r="E90" s="135"/>
      <c r="F90" s="135"/>
      <c r="G90" s="135"/>
      <c r="H90" s="129">
        <v>8373.36</v>
      </c>
      <c r="I90" s="129"/>
      <c r="J90" s="50">
        <f t="shared" si="0"/>
        <v>0.24853255449494233</v>
      </c>
    </row>
    <row r="91" spans="1:10" ht="15">
      <c r="A91" s="133" t="s">
        <v>94</v>
      </c>
      <c r="B91" s="133"/>
      <c r="C91" s="133"/>
      <c r="D91" s="133"/>
      <c r="E91" s="133"/>
      <c r="F91" s="133"/>
      <c r="G91" s="34"/>
      <c r="H91" s="129">
        <v>44763.73</v>
      </c>
      <c r="I91" s="129"/>
      <c r="J91" s="50">
        <f t="shared" si="0"/>
        <v>1.3286475400104478</v>
      </c>
    </row>
    <row r="92" spans="1:10" ht="15">
      <c r="A92" s="136" t="s">
        <v>95</v>
      </c>
      <c r="B92" s="136"/>
      <c r="C92" s="136"/>
      <c r="D92" s="136"/>
      <c r="E92" s="136"/>
      <c r="F92" s="136"/>
      <c r="G92" s="34"/>
      <c r="H92" s="129">
        <v>19832.21</v>
      </c>
      <c r="I92" s="129"/>
      <c r="J92" s="50">
        <f t="shared" si="0"/>
        <v>0.588646590207532</v>
      </c>
    </row>
    <row r="93" spans="1:10" ht="15">
      <c r="A93" s="136" t="s">
        <v>96</v>
      </c>
      <c r="B93" s="136"/>
      <c r="C93" s="136"/>
      <c r="D93" s="136"/>
      <c r="E93" s="136"/>
      <c r="F93" s="136"/>
      <c r="G93" s="34"/>
      <c r="H93" s="129">
        <v>24931.52</v>
      </c>
      <c r="I93" s="129"/>
      <c r="J93" s="50">
        <f t="shared" si="0"/>
        <v>0.7400009498029159</v>
      </c>
    </row>
    <row r="94" spans="1:10" ht="45" customHeight="1">
      <c r="A94" s="133" t="s">
        <v>97</v>
      </c>
      <c r="B94" s="133"/>
      <c r="C94" s="133"/>
      <c r="D94" s="133"/>
      <c r="E94" s="133"/>
      <c r="F94" s="133"/>
      <c r="G94" s="34"/>
      <c r="H94" s="129">
        <v>107541.63</v>
      </c>
      <c r="I94" s="129"/>
      <c r="J94" s="50">
        <f t="shared" si="0"/>
        <v>3.191979804815501</v>
      </c>
    </row>
    <row r="95" spans="1:10" ht="15">
      <c r="A95" s="136" t="s">
        <v>98</v>
      </c>
      <c r="B95" s="136"/>
      <c r="C95" s="136"/>
      <c r="D95" s="136"/>
      <c r="E95" s="136"/>
      <c r="F95" s="136"/>
      <c r="G95" s="34"/>
      <c r="H95" s="129">
        <v>54106.07</v>
      </c>
      <c r="I95" s="129"/>
      <c r="J95" s="50">
        <f t="shared" si="0"/>
        <v>1.6059407204255118</v>
      </c>
    </row>
    <row r="96" spans="1:10" ht="15">
      <c r="A96" s="136" t="s">
        <v>99</v>
      </c>
      <c r="B96" s="136"/>
      <c r="C96" s="136"/>
      <c r="D96" s="136"/>
      <c r="E96" s="136"/>
      <c r="F96" s="136"/>
      <c r="G96" s="34"/>
      <c r="H96" s="129">
        <v>9073.96</v>
      </c>
      <c r="I96" s="129"/>
      <c r="J96" s="50">
        <f t="shared" si="0"/>
        <v>0.2693273020848174</v>
      </c>
    </row>
    <row r="97" spans="1:10" ht="15">
      <c r="A97" s="136" t="s">
        <v>100</v>
      </c>
      <c r="B97" s="136"/>
      <c r="C97" s="136"/>
      <c r="D97" s="136"/>
      <c r="E97" s="136"/>
      <c r="F97" s="136"/>
      <c r="G97" s="34"/>
      <c r="H97" s="123">
        <v>44361.6</v>
      </c>
      <c r="I97" s="123"/>
      <c r="J97" s="50">
        <f t="shared" si="0"/>
        <v>1.3167117823051717</v>
      </c>
    </row>
    <row r="98" spans="1:10" ht="15">
      <c r="A98" s="130" t="s">
        <v>101</v>
      </c>
      <c r="B98" s="130"/>
      <c r="C98" s="130"/>
      <c r="D98" s="131">
        <v>478594.56</v>
      </c>
      <c r="E98" s="131"/>
      <c r="F98" s="131"/>
      <c r="G98" s="131"/>
      <c r="H98" s="131"/>
      <c r="I98" s="131"/>
      <c r="J98" s="51"/>
    </row>
    <row r="99" spans="1:11" ht="15">
      <c r="A99" s="30"/>
      <c r="B99" s="30"/>
      <c r="C99" s="30"/>
      <c r="D99" s="127"/>
      <c r="E99" s="127"/>
      <c r="F99" s="30"/>
      <c r="G99" s="30"/>
      <c r="H99" s="30"/>
      <c r="I99" s="30"/>
      <c r="J99" s="30"/>
      <c r="K99" s="30"/>
    </row>
    <row r="100" spans="1:11" ht="15">
      <c r="A100" s="126" t="s">
        <v>102</v>
      </c>
      <c r="B100" s="126"/>
      <c r="C100" s="30"/>
      <c r="D100" s="30"/>
      <c r="E100" s="30"/>
      <c r="F100" s="30"/>
      <c r="G100" s="30"/>
      <c r="H100" s="30"/>
      <c r="I100" s="30"/>
      <c r="J100" s="30" t="s">
        <v>103</v>
      </c>
      <c r="K100" s="30"/>
    </row>
    <row r="101" spans="1:11" ht="15">
      <c r="A101" s="30" t="s">
        <v>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</sheetData>
  <sheetProtection/>
  <mergeCells count="222">
    <mergeCell ref="D99:E99"/>
    <mergeCell ref="A100:B100"/>
    <mergeCell ref="A97:F97"/>
    <mergeCell ref="H97:I97"/>
    <mergeCell ref="A95:F95"/>
    <mergeCell ref="H95:I95"/>
    <mergeCell ref="A96:F96"/>
    <mergeCell ref="H96:I96"/>
    <mergeCell ref="A93:F93"/>
    <mergeCell ref="H93:I93"/>
    <mergeCell ref="A94:F94"/>
    <mergeCell ref="H94:I94"/>
    <mergeCell ref="A98:C98"/>
    <mergeCell ref="D98:I98"/>
    <mergeCell ref="A91:F91"/>
    <mergeCell ref="H91:I91"/>
    <mergeCell ref="A92:F92"/>
    <mergeCell ref="H92:I92"/>
    <mergeCell ref="A89:F89"/>
    <mergeCell ref="H89:I89"/>
    <mergeCell ref="A90:C90"/>
    <mergeCell ref="D90:G90"/>
    <mergeCell ref="H90:I90"/>
    <mergeCell ref="A87:F87"/>
    <mergeCell ref="H87:I87"/>
    <mergeCell ref="A88:C88"/>
    <mergeCell ref="D88:G88"/>
    <mergeCell ref="H88:I88"/>
    <mergeCell ref="A85:F85"/>
    <mergeCell ref="H85:I85"/>
    <mergeCell ref="A86:C86"/>
    <mergeCell ref="D86:G86"/>
    <mergeCell ref="H86:I86"/>
    <mergeCell ref="A83:C83"/>
    <mergeCell ref="D83:G83"/>
    <mergeCell ref="H83:I83"/>
    <mergeCell ref="A84:C84"/>
    <mergeCell ref="D84:G84"/>
    <mergeCell ref="H84:I84"/>
    <mergeCell ref="A81:C81"/>
    <mergeCell ref="D81:G81"/>
    <mergeCell ref="H81:I81"/>
    <mergeCell ref="A82:F82"/>
    <mergeCell ref="H82:I82"/>
    <mergeCell ref="A79:C79"/>
    <mergeCell ref="D79:G79"/>
    <mergeCell ref="H79:I79"/>
    <mergeCell ref="A80:C80"/>
    <mergeCell ref="D80:G80"/>
    <mergeCell ref="H80:I80"/>
    <mergeCell ref="A77:C77"/>
    <mergeCell ref="D77:G77"/>
    <mergeCell ref="H77:I77"/>
    <mergeCell ref="A78:F78"/>
    <mergeCell ref="H78:I78"/>
    <mergeCell ref="A75:C75"/>
    <mergeCell ref="D75:G75"/>
    <mergeCell ref="H75:I75"/>
    <mergeCell ref="A76:C76"/>
    <mergeCell ref="D76:G76"/>
    <mergeCell ref="H76:I76"/>
    <mergeCell ref="A73:C73"/>
    <mergeCell ref="D73:G73"/>
    <mergeCell ref="H73:I73"/>
    <mergeCell ref="A74:F74"/>
    <mergeCell ref="H74:I74"/>
    <mergeCell ref="A69:F69"/>
    <mergeCell ref="H69:I69"/>
    <mergeCell ref="A70:C70"/>
    <mergeCell ref="D70:G70"/>
    <mergeCell ref="H70:I70"/>
    <mergeCell ref="A71:C71"/>
    <mergeCell ref="D71:G71"/>
    <mergeCell ref="H71:I71"/>
    <mergeCell ref="A72:C72"/>
    <mergeCell ref="D72:G72"/>
    <mergeCell ref="H72:I72"/>
    <mergeCell ref="A68:C68"/>
    <mergeCell ref="D68:G68"/>
    <mergeCell ref="H68:I68"/>
    <mergeCell ref="A66:C66"/>
    <mergeCell ref="D66:G66"/>
    <mergeCell ref="H66:I66"/>
    <mergeCell ref="A67:C67"/>
    <mergeCell ref="D67:G67"/>
    <mergeCell ref="H67:I67"/>
    <mergeCell ref="A62:C62"/>
    <mergeCell ref="D62:G62"/>
    <mergeCell ref="H62:I62"/>
    <mergeCell ref="A61:C61"/>
    <mergeCell ref="D61:G61"/>
    <mergeCell ref="H61:I61"/>
    <mergeCell ref="A65:C65"/>
    <mergeCell ref="D65:G65"/>
    <mergeCell ref="H65:I65"/>
    <mergeCell ref="A63:F63"/>
    <mergeCell ref="H63:I63"/>
    <mergeCell ref="A64:C64"/>
    <mergeCell ref="D64:G64"/>
    <mergeCell ref="H64:I64"/>
    <mergeCell ref="A56:F56"/>
    <mergeCell ref="H56:I56"/>
    <mergeCell ref="A57:F57"/>
    <mergeCell ref="H57:I57"/>
    <mergeCell ref="A60:F60"/>
    <mergeCell ref="H60:I60"/>
    <mergeCell ref="A58:F58"/>
    <mergeCell ref="H58:I58"/>
    <mergeCell ref="A59:F59"/>
    <mergeCell ref="H59:I59"/>
    <mergeCell ref="A54:F54"/>
    <mergeCell ref="H54:I54"/>
    <mergeCell ref="A55:F55"/>
    <mergeCell ref="H55:I55"/>
    <mergeCell ref="A51:F51"/>
    <mergeCell ref="H51:I51"/>
    <mergeCell ref="A52:C52"/>
    <mergeCell ref="D52:G52"/>
    <mergeCell ref="H52:I52"/>
    <mergeCell ref="A53:C53"/>
    <mergeCell ref="D53:G53"/>
    <mergeCell ref="H53:I53"/>
    <mergeCell ref="A50:C50"/>
    <mergeCell ref="D50:G50"/>
    <mergeCell ref="H50:I50"/>
    <mergeCell ref="A48:C48"/>
    <mergeCell ref="D48:G48"/>
    <mergeCell ref="H48:I48"/>
    <mergeCell ref="A49:C49"/>
    <mergeCell ref="D49:G49"/>
    <mergeCell ref="H49:I49"/>
    <mergeCell ref="A46:C46"/>
    <mergeCell ref="D46:G46"/>
    <mergeCell ref="H46:I46"/>
    <mergeCell ref="A47:C47"/>
    <mergeCell ref="D47:G47"/>
    <mergeCell ref="H47:I47"/>
    <mergeCell ref="A44:C44"/>
    <mergeCell ref="D44:G44"/>
    <mergeCell ref="H44:I44"/>
    <mergeCell ref="A45:C45"/>
    <mergeCell ref="D45:G45"/>
    <mergeCell ref="H45:I45"/>
    <mergeCell ref="A42:C42"/>
    <mergeCell ref="D42:G42"/>
    <mergeCell ref="H42:I42"/>
    <mergeCell ref="A43:F43"/>
    <mergeCell ref="H43:I43"/>
    <mergeCell ref="A39:C39"/>
    <mergeCell ref="D39:G39"/>
    <mergeCell ref="H39:I39"/>
    <mergeCell ref="A40:F40"/>
    <mergeCell ref="H40:I40"/>
    <mergeCell ref="A41:C41"/>
    <mergeCell ref="D41:G41"/>
    <mergeCell ref="H41:I41"/>
    <mergeCell ref="A37:C37"/>
    <mergeCell ref="D37:G37"/>
    <mergeCell ref="H37:I37"/>
    <mergeCell ref="A38:C38"/>
    <mergeCell ref="D38:G38"/>
    <mergeCell ref="H38:I38"/>
    <mergeCell ref="A35:F35"/>
    <mergeCell ref="H35:I35"/>
    <mergeCell ref="A36:F36"/>
    <mergeCell ref="H36:I36"/>
    <mergeCell ref="A32:E32"/>
    <mergeCell ref="F32:G32"/>
    <mergeCell ref="H32:I32"/>
    <mergeCell ref="J32:K32"/>
    <mergeCell ref="A34:C34"/>
    <mergeCell ref="D34:G34"/>
    <mergeCell ref="H34:I34"/>
    <mergeCell ref="H28:I28"/>
    <mergeCell ref="A30:E30"/>
    <mergeCell ref="F30:G30"/>
    <mergeCell ref="H30:I30"/>
    <mergeCell ref="J30:K30"/>
    <mergeCell ref="A31:E31"/>
    <mergeCell ref="F31:G31"/>
    <mergeCell ref="H31:I31"/>
    <mergeCell ref="J31:K31"/>
    <mergeCell ref="A25:C25"/>
    <mergeCell ref="D25:K25"/>
    <mergeCell ref="D26:E26"/>
    <mergeCell ref="A22:C22"/>
    <mergeCell ref="D22:G22"/>
    <mergeCell ref="J22:K22"/>
    <mergeCell ref="A23:F23"/>
    <mergeCell ref="J23:K23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7">
      <selection activeCell="S15" sqref="S15"/>
    </sheetView>
  </sheetViews>
  <sheetFormatPr defaultColWidth="9.140625" defaultRowHeight="15"/>
  <sheetData>
    <row r="1" spans="1:11" ht="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5">
      <c r="A4" s="140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5">
      <c r="A5" s="38" t="s">
        <v>3</v>
      </c>
      <c r="B5" s="38"/>
      <c r="C5" s="38"/>
      <c r="D5" s="38"/>
      <c r="E5" s="38"/>
      <c r="F5" s="36"/>
      <c r="G5" s="36"/>
      <c r="H5" s="36"/>
      <c r="I5" s="36"/>
      <c r="J5" s="36"/>
      <c r="K5" s="36"/>
    </row>
    <row r="6" spans="1:11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">
      <c r="A7" s="37" t="s">
        <v>164</v>
      </c>
      <c r="B7" s="37"/>
      <c r="C7" s="37"/>
      <c r="D7" s="37"/>
      <c r="E7" s="37"/>
      <c r="F7" s="37" t="s">
        <v>165</v>
      </c>
      <c r="G7" s="37"/>
      <c r="H7" s="37"/>
      <c r="I7" s="141" t="s">
        <v>151</v>
      </c>
      <c r="J7" s="141"/>
      <c r="K7" s="141"/>
    </row>
    <row r="8" spans="1:11" ht="15">
      <c r="A8" s="39" t="s">
        <v>17</v>
      </c>
      <c r="B8" s="37"/>
      <c r="C8" s="37"/>
      <c r="D8" s="37"/>
      <c r="E8" s="37" t="s">
        <v>8</v>
      </c>
      <c r="F8" s="37"/>
      <c r="G8" s="37"/>
      <c r="H8" s="142">
        <v>241629.76</v>
      </c>
      <c r="I8" s="142"/>
      <c r="J8" s="37" t="s">
        <v>9</v>
      </c>
      <c r="K8" s="37"/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>
      <c r="A10" s="138" t="s">
        <v>10</v>
      </c>
      <c r="B10" s="138"/>
      <c r="C10" s="138"/>
      <c r="D10" s="138"/>
      <c r="E10" s="138"/>
      <c r="F10" s="143" t="s">
        <v>11</v>
      </c>
      <c r="G10" s="143"/>
      <c r="H10" s="143" t="s">
        <v>12</v>
      </c>
      <c r="I10" s="143"/>
      <c r="J10" s="143" t="s">
        <v>13</v>
      </c>
      <c r="K10" s="143"/>
    </row>
    <row r="11" spans="1:11" ht="15">
      <c r="A11" s="138" t="s">
        <v>18</v>
      </c>
      <c r="B11" s="138"/>
      <c r="C11" s="138"/>
      <c r="D11" s="138"/>
      <c r="E11" s="138"/>
      <c r="F11" s="139">
        <v>96754.98</v>
      </c>
      <c r="G11" s="139"/>
      <c r="H11" s="139">
        <v>93574.91</v>
      </c>
      <c r="I11" s="139"/>
      <c r="J11" s="139">
        <v>3180.07</v>
      </c>
      <c r="K11" s="139"/>
    </row>
    <row r="12" spans="1:11" ht="15">
      <c r="A12" s="138" t="s">
        <v>15</v>
      </c>
      <c r="B12" s="138"/>
      <c r="C12" s="138"/>
      <c r="D12" s="138"/>
      <c r="E12" s="138"/>
      <c r="F12" s="139">
        <v>96754.98</v>
      </c>
      <c r="G12" s="139"/>
      <c r="H12" s="139">
        <v>93574.91</v>
      </c>
      <c r="I12" s="139"/>
      <c r="J12" s="139">
        <v>3180.07</v>
      </c>
      <c r="K12" s="139"/>
    </row>
    <row r="13" spans="1:11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">
      <c r="A14" s="143" t="s">
        <v>20</v>
      </c>
      <c r="B14" s="143"/>
      <c r="C14" s="143"/>
      <c r="D14" s="143" t="s">
        <v>21</v>
      </c>
      <c r="E14" s="143"/>
      <c r="F14" s="143"/>
      <c r="G14" s="143"/>
      <c r="H14" s="40" t="s">
        <v>22</v>
      </c>
      <c r="I14" s="40" t="s">
        <v>23</v>
      </c>
      <c r="J14" s="143" t="s">
        <v>24</v>
      </c>
      <c r="K14" s="143"/>
    </row>
    <row r="15" spans="1:11" ht="15">
      <c r="A15" s="148" t="s">
        <v>122</v>
      </c>
      <c r="B15" s="148"/>
      <c r="C15" s="148"/>
      <c r="D15" s="148"/>
      <c r="E15" s="148"/>
      <c r="F15" s="148"/>
      <c r="G15" s="41"/>
      <c r="H15" s="40"/>
      <c r="I15" s="42"/>
      <c r="J15" s="139">
        <v>366361.32</v>
      </c>
      <c r="K15" s="139"/>
    </row>
    <row r="16" spans="1:11" ht="15">
      <c r="A16" s="148" t="s">
        <v>123</v>
      </c>
      <c r="B16" s="148"/>
      <c r="C16" s="148"/>
      <c r="D16" s="148"/>
      <c r="E16" s="148"/>
      <c r="F16" s="148"/>
      <c r="G16" s="41"/>
      <c r="H16" s="40"/>
      <c r="I16" s="42"/>
      <c r="J16" s="139">
        <v>366361.32</v>
      </c>
      <c r="K16" s="139"/>
    </row>
    <row r="17" spans="1:11" ht="15">
      <c r="A17" s="144"/>
      <c r="B17" s="144"/>
      <c r="C17" s="144"/>
      <c r="D17" s="145" t="s">
        <v>123</v>
      </c>
      <c r="E17" s="145"/>
      <c r="F17" s="145"/>
      <c r="G17" s="145"/>
      <c r="H17" s="40"/>
      <c r="I17" s="43">
        <v>1</v>
      </c>
      <c r="J17" s="139">
        <v>366361.32</v>
      </c>
      <c r="K17" s="139"/>
    </row>
    <row r="18" spans="1:11" ht="15">
      <c r="A18" s="146" t="s">
        <v>101</v>
      </c>
      <c r="B18" s="146"/>
      <c r="C18" s="146"/>
      <c r="D18" s="147">
        <v>366361.32</v>
      </c>
      <c r="E18" s="147"/>
      <c r="F18" s="147"/>
      <c r="G18" s="147"/>
      <c r="H18" s="147"/>
      <c r="I18" s="147"/>
      <c r="J18" s="147"/>
      <c r="K18" s="147"/>
    </row>
    <row r="19" spans="1:11" ht="15">
      <c r="A19" s="37" t="s">
        <v>16</v>
      </c>
      <c r="B19" s="37"/>
      <c r="C19" s="37"/>
      <c r="D19" s="142">
        <v>-31156.65</v>
      </c>
      <c r="E19" s="142"/>
      <c r="F19" s="37" t="s">
        <v>9</v>
      </c>
      <c r="G19" s="37"/>
      <c r="H19" s="37"/>
      <c r="I19" s="37"/>
      <c r="J19" s="37"/>
      <c r="K19" s="37"/>
    </row>
    <row r="20" spans="1:11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9" t="s">
        <v>19</v>
      </c>
      <c r="B21" s="37"/>
      <c r="C21" s="37"/>
      <c r="D21" s="37"/>
      <c r="E21" s="37"/>
      <c r="F21" s="37"/>
      <c r="G21" s="37"/>
      <c r="H21" s="142"/>
      <c r="I21" s="142"/>
      <c r="J21" s="37"/>
      <c r="K21" s="37"/>
    </row>
    <row r="22" spans="1:1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5">
      <c r="A23" s="138" t="s">
        <v>10</v>
      </c>
      <c r="B23" s="138"/>
      <c r="C23" s="138"/>
      <c r="D23" s="138"/>
      <c r="E23" s="138"/>
      <c r="F23" s="143" t="s">
        <v>11</v>
      </c>
      <c r="G23" s="143"/>
      <c r="H23" s="143" t="s">
        <v>12</v>
      </c>
      <c r="I23" s="143"/>
      <c r="J23" s="143" t="s">
        <v>13</v>
      </c>
      <c r="K23" s="143"/>
    </row>
    <row r="24" spans="1:11" ht="15">
      <c r="A24" s="138" t="s">
        <v>18</v>
      </c>
      <c r="B24" s="138"/>
      <c r="C24" s="138"/>
      <c r="D24" s="138"/>
      <c r="E24" s="138"/>
      <c r="F24" s="149">
        <v>459475.8</v>
      </c>
      <c r="G24" s="149"/>
      <c r="H24" s="139">
        <v>471126.02</v>
      </c>
      <c r="I24" s="139"/>
      <c r="J24" s="139">
        <v>-11650.22</v>
      </c>
      <c r="K24" s="139"/>
    </row>
    <row r="25" spans="1:11" ht="15">
      <c r="A25" s="138" t="s">
        <v>15</v>
      </c>
      <c r="B25" s="138"/>
      <c r="C25" s="138"/>
      <c r="D25" s="138"/>
      <c r="E25" s="138"/>
      <c r="F25" s="149">
        <v>459475.8</v>
      </c>
      <c r="G25" s="149"/>
      <c r="H25" s="139">
        <v>471126.02</v>
      </c>
      <c r="I25" s="139"/>
      <c r="J25" s="139">
        <v>-11650.22</v>
      </c>
      <c r="K25" s="139"/>
    </row>
    <row r="26" spans="1:11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0" ht="32.25">
      <c r="A27" s="143" t="s">
        <v>20</v>
      </c>
      <c r="B27" s="143"/>
      <c r="C27" s="143"/>
      <c r="D27" s="143" t="s">
        <v>21</v>
      </c>
      <c r="E27" s="143"/>
      <c r="F27" s="143"/>
      <c r="G27" s="143"/>
      <c r="H27" s="143" t="s">
        <v>24</v>
      </c>
      <c r="I27" s="143"/>
      <c r="J27" s="49" t="s">
        <v>178</v>
      </c>
    </row>
    <row r="28" spans="1:10" ht="15" customHeight="1">
      <c r="A28" s="148" t="s">
        <v>25</v>
      </c>
      <c r="B28" s="148"/>
      <c r="C28" s="148"/>
      <c r="D28" s="148"/>
      <c r="E28" s="148"/>
      <c r="F28" s="148"/>
      <c r="G28" s="41"/>
      <c r="H28" s="149">
        <v>181394.7</v>
      </c>
      <c r="I28" s="149"/>
      <c r="J28" s="50">
        <f>H28/12/2855.3</f>
        <v>5.294093440268973</v>
      </c>
    </row>
    <row r="29" spans="1:10" ht="15" customHeight="1">
      <c r="A29" s="148" t="s">
        <v>26</v>
      </c>
      <c r="B29" s="148"/>
      <c r="C29" s="148"/>
      <c r="D29" s="148"/>
      <c r="E29" s="148"/>
      <c r="F29" s="148"/>
      <c r="G29" s="41"/>
      <c r="H29" s="139">
        <v>32349.49</v>
      </c>
      <c r="I29" s="139"/>
      <c r="J29" s="50">
        <f aca="true" t="shared" si="0" ref="J29:J88">H29/12/2855.3</f>
        <v>0.9441357592313709</v>
      </c>
    </row>
    <row r="30" spans="1:11" ht="24.75" customHeight="1">
      <c r="A30" s="144"/>
      <c r="B30" s="144"/>
      <c r="C30" s="144"/>
      <c r="D30" s="145" t="s">
        <v>27</v>
      </c>
      <c r="E30" s="145"/>
      <c r="F30" s="145"/>
      <c r="G30" s="145"/>
      <c r="H30" s="139">
        <v>15557.4</v>
      </c>
      <c r="I30" s="139"/>
      <c r="J30" s="50">
        <f t="shared" si="0"/>
        <v>0.45405036248380204</v>
      </c>
      <c r="K30" s="52"/>
    </row>
    <row r="31" spans="1:11" ht="24.75" customHeight="1">
      <c r="A31" s="144"/>
      <c r="B31" s="144"/>
      <c r="C31" s="144"/>
      <c r="D31" s="145" t="s">
        <v>28</v>
      </c>
      <c r="E31" s="145"/>
      <c r="F31" s="145"/>
      <c r="G31" s="145"/>
      <c r="H31" s="139">
        <v>8599.04</v>
      </c>
      <c r="I31" s="139"/>
      <c r="J31" s="50">
        <f t="shared" si="0"/>
        <v>0.2509672071819657</v>
      </c>
      <c r="K31" s="52"/>
    </row>
    <row r="32" spans="1:10" ht="15" customHeight="1">
      <c r="A32" s="144"/>
      <c r="B32" s="144"/>
      <c r="C32" s="144"/>
      <c r="D32" s="145" t="s">
        <v>29</v>
      </c>
      <c r="E32" s="145"/>
      <c r="F32" s="145"/>
      <c r="G32" s="145"/>
      <c r="H32" s="139">
        <v>8193.05</v>
      </c>
      <c r="I32" s="139"/>
      <c r="J32" s="50">
        <f t="shared" si="0"/>
        <v>0.2391181895656031</v>
      </c>
    </row>
    <row r="33" spans="1:10" ht="15" customHeight="1">
      <c r="A33" s="148" t="s">
        <v>30</v>
      </c>
      <c r="B33" s="148"/>
      <c r="C33" s="148"/>
      <c r="D33" s="148"/>
      <c r="E33" s="148"/>
      <c r="F33" s="148"/>
      <c r="G33" s="41"/>
      <c r="H33" s="139">
        <v>5752.04</v>
      </c>
      <c r="I33" s="139"/>
      <c r="J33" s="50">
        <f t="shared" si="0"/>
        <v>0.1678761134264934</v>
      </c>
    </row>
    <row r="34" spans="1:10" ht="24.75" customHeight="1">
      <c r="A34" s="144"/>
      <c r="B34" s="144"/>
      <c r="C34" s="144"/>
      <c r="D34" s="145" t="s">
        <v>31</v>
      </c>
      <c r="E34" s="145"/>
      <c r="F34" s="145"/>
      <c r="G34" s="145"/>
      <c r="H34" s="139">
        <v>1627.92</v>
      </c>
      <c r="I34" s="139"/>
      <c r="J34" s="50">
        <f t="shared" si="0"/>
        <v>0.04751164501103211</v>
      </c>
    </row>
    <row r="35" spans="1:10" ht="15" customHeight="1">
      <c r="A35" s="144"/>
      <c r="B35" s="144"/>
      <c r="C35" s="144"/>
      <c r="D35" s="145" t="s">
        <v>32</v>
      </c>
      <c r="E35" s="145"/>
      <c r="F35" s="145"/>
      <c r="G35" s="145"/>
      <c r="H35" s="139">
        <v>4124.12</v>
      </c>
      <c r="I35" s="139"/>
      <c r="J35" s="50">
        <f t="shared" si="0"/>
        <v>0.1203644684154613</v>
      </c>
    </row>
    <row r="36" spans="1:10" ht="15" customHeight="1">
      <c r="A36" s="148" t="s">
        <v>33</v>
      </c>
      <c r="B36" s="148"/>
      <c r="C36" s="148"/>
      <c r="D36" s="148"/>
      <c r="E36" s="148"/>
      <c r="F36" s="148"/>
      <c r="G36" s="41"/>
      <c r="H36" s="139">
        <v>32371.68</v>
      </c>
      <c r="I36" s="139"/>
      <c r="J36" s="50">
        <f t="shared" si="0"/>
        <v>0.9447833852835078</v>
      </c>
    </row>
    <row r="37" spans="1:10" ht="15">
      <c r="A37" s="144"/>
      <c r="B37" s="144"/>
      <c r="C37" s="144"/>
      <c r="D37" s="145" t="s">
        <v>34</v>
      </c>
      <c r="E37" s="145"/>
      <c r="F37" s="145"/>
      <c r="G37" s="145"/>
      <c r="H37" s="139">
        <v>939.89</v>
      </c>
      <c r="I37" s="139"/>
      <c r="J37" s="50">
        <f t="shared" si="0"/>
        <v>0.027431151426003105</v>
      </c>
    </row>
    <row r="38" spans="1:10" ht="24.75" customHeight="1">
      <c r="A38" s="144"/>
      <c r="B38" s="144"/>
      <c r="C38" s="144"/>
      <c r="D38" s="145" t="s">
        <v>35</v>
      </c>
      <c r="E38" s="145"/>
      <c r="F38" s="145"/>
      <c r="G38" s="145"/>
      <c r="H38" s="139">
        <v>6830.48</v>
      </c>
      <c r="I38" s="139"/>
      <c r="J38" s="50">
        <f t="shared" si="0"/>
        <v>0.19935091467329757</v>
      </c>
    </row>
    <row r="39" spans="1:10" ht="24.75" customHeight="1">
      <c r="A39" s="144"/>
      <c r="B39" s="144"/>
      <c r="C39" s="144"/>
      <c r="D39" s="145" t="s">
        <v>36</v>
      </c>
      <c r="E39" s="145"/>
      <c r="F39" s="145"/>
      <c r="G39" s="145"/>
      <c r="H39" s="139">
        <v>4459.23</v>
      </c>
      <c r="I39" s="139"/>
      <c r="J39" s="50">
        <f t="shared" si="0"/>
        <v>0.13014481840787306</v>
      </c>
    </row>
    <row r="40" spans="1:10" ht="24.75" customHeight="1">
      <c r="A40" s="144"/>
      <c r="B40" s="144"/>
      <c r="C40" s="144"/>
      <c r="D40" s="145" t="s">
        <v>37</v>
      </c>
      <c r="E40" s="145"/>
      <c r="F40" s="145"/>
      <c r="G40" s="145"/>
      <c r="H40" s="149">
        <v>3988.4</v>
      </c>
      <c r="I40" s="149"/>
      <c r="J40" s="50">
        <f t="shared" si="0"/>
        <v>0.11640341353506345</v>
      </c>
    </row>
    <row r="41" spans="1:10" ht="15">
      <c r="A41" s="144"/>
      <c r="B41" s="144"/>
      <c r="C41" s="144"/>
      <c r="D41" s="145" t="s">
        <v>38</v>
      </c>
      <c r="E41" s="145"/>
      <c r="F41" s="145"/>
      <c r="G41" s="145"/>
      <c r="H41" s="149">
        <v>5943.4</v>
      </c>
      <c r="I41" s="149"/>
      <c r="J41" s="50">
        <f t="shared" si="0"/>
        <v>0.17346104904329956</v>
      </c>
    </row>
    <row r="42" spans="1:10" ht="24.75" customHeight="1">
      <c r="A42" s="144"/>
      <c r="B42" s="144"/>
      <c r="C42" s="144"/>
      <c r="D42" s="145" t="s">
        <v>39</v>
      </c>
      <c r="E42" s="145"/>
      <c r="F42" s="145"/>
      <c r="G42" s="145"/>
      <c r="H42" s="139">
        <v>7323.88</v>
      </c>
      <c r="I42" s="139"/>
      <c r="J42" s="50">
        <f t="shared" si="0"/>
        <v>0.21375103608494145</v>
      </c>
    </row>
    <row r="43" spans="1:11" ht="24.75" customHeight="1">
      <c r="A43" s="144"/>
      <c r="B43" s="144"/>
      <c r="C43" s="144"/>
      <c r="D43" s="145" t="s">
        <v>40</v>
      </c>
      <c r="E43" s="145"/>
      <c r="F43" s="145"/>
      <c r="G43" s="145"/>
      <c r="H43" s="139">
        <v>2886.4</v>
      </c>
      <c r="I43" s="139"/>
      <c r="J43" s="50">
        <f t="shared" si="0"/>
        <v>0.08424100211302957</v>
      </c>
      <c r="K43" s="52"/>
    </row>
    <row r="44" spans="1:10" ht="15" customHeight="1">
      <c r="A44" s="148" t="s">
        <v>41</v>
      </c>
      <c r="B44" s="148"/>
      <c r="C44" s="148"/>
      <c r="D44" s="148"/>
      <c r="E44" s="148"/>
      <c r="F44" s="148"/>
      <c r="G44" s="41"/>
      <c r="H44" s="139">
        <v>110921.49</v>
      </c>
      <c r="I44" s="139"/>
      <c r="J44" s="50">
        <f t="shared" si="0"/>
        <v>3.2372981823276015</v>
      </c>
    </row>
    <row r="45" spans="1:10" ht="15" customHeight="1">
      <c r="A45" s="144"/>
      <c r="B45" s="144"/>
      <c r="C45" s="144"/>
      <c r="D45" s="145" t="s">
        <v>42</v>
      </c>
      <c r="E45" s="145"/>
      <c r="F45" s="145"/>
      <c r="G45" s="145"/>
      <c r="H45" s="139">
        <v>4704.36</v>
      </c>
      <c r="I45" s="139"/>
      <c r="J45" s="50">
        <f t="shared" si="0"/>
        <v>0.13729905789234054</v>
      </c>
    </row>
    <row r="46" spans="1:10" ht="15" customHeight="1">
      <c r="A46" s="144"/>
      <c r="B46" s="144"/>
      <c r="C46" s="144"/>
      <c r="D46" s="145" t="s">
        <v>43</v>
      </c>
      <c r="E46" s="145"/>
      <c r="F46" s="145"/>
      <c r="G46" s="145"/>
      <c r="H46" s="139">
        <v>106217.13</v>
      </c>
      <c r="I46" s="139"/>
      <c r="J46" s="50">
        <f t="shared" si="0"/>
        <v>3.0999991244352603</v>
      </c>
    </row>
    <row r="47" spans="1:10" ht="15" customHeight="1">
      <c r="A47" s="148" t="s">
        <v>44</v>
      </c>
      <c r="B47" s="148"/>
      <c r="C47" s="148"/>
      <c r="D47" s="148"/>
      <c r="E47" s="148"/>
      <c r="F47" s="148"/>
      <c r="G47" s="41"/>
      <c r="H47" s="139">
        <v>19973.11</v>
      </c>
      <c r="I47" s="139"/>
      <c r="J47" s="50">
        <f t="shared" si="0"/>
        <v>0.5829250283099265</v>
      </c>
    </row>
    <row r="48" spans="1:10" ht="15">
      <c r="A48" s="150" t="s">
        <v>45</v>
      </c>
      <c r="B48" s="150"/>
      <c r="C48" s="150"/>
      <c r="D48" s="150"/>
      <c r="E48" s="150"/>
      <c r="F48" s="150"/>
      <c r="G48" s="41"/>
      <c r="H48" s="139">
        <v>2558.23</v>
      </c>
      <c r="I48" s="139"/>
      <c r="J48" s="50">
        <f t="shared" si="0"/>
        <v>0.0746631994302992</v>
      </c>
    </row>
    <row r="49" spans="1:10" ht="24.75" customHeight="1">
      <c r="A49" s="150" t="s">
        <v>46</v>
      </c>
      <c r="B49" s="150"/>
      <c r="C49" s="150"/>
      <c r="D49" s="150"/>
      <c r="E49" s="150"/>
      <c r="F49" s="150"/>
      <c r="G49" s="41"/>
      <c r="H49" s="149">
        <v>2209.6</v>
      </c>
      <c r="I49" s="149"/>
      <c r="J49" s="50">
        <f t="shared" si="0"/>
        <v>0.0644882615953957</v>
      </c>
    </row>
    <row r="50" spans="1:10" ht="24.75" customHeight="1">
      <c r="A50" s="150" t="s">
        <v>47</v>
      </c>
      <c r="B50" s="150"/>
      <c r="C50" s="150"/>
      <c r="D50" s="150"/>
      <c r="E50" s="150"/>
      <c r="F50" s="150"/>
      <c r="G50" s="41"/>
      <c r="H50" s="139">
        <v>15205.28</v>
      </c>
      <c r="I50" s="139"/>
      <c r="J50" s="50">
        <f t="shared" si="0"/>
        <v>0.4437735672842317</v>
      </c>
    </row>
    <row r="51" spans="1:10" ht="15">
      <c r="A51" s="148" t="s">
        <v>49</v>
      </c>
      <c r="B51" s="148"/>
      <c r="C51" s="148"/>
      <c r="D51" s="148"/>
      <c r="E51" s="148"/>
      <c r="F51" s="148"/>
      <c r="G51" s="41"/>
      <c r="H51" s="139">
        <v>133.34</v>
      </c>
      <c r="I51" s="139"/>
      <c r="J51" s="50">
        <f t="shared" si="0"/>
        <v>0.003891593411083482</v>
      </c>
    </row>
    <row r="52" spans="1:10" ht="15">
      <c r="A52" s="148" t="s">
        <v>52</v>
      </c>
      <c r="B52" s="148"/>
      <c r="C52" s="148"/>
      <c r="D52" s="148"/>
      <c r="E52" s="148"/>
      <c r="F52" s="148"/>
      <c r="G52" s="41"/>
      <c r="H52" s="139">
        <v>13562.16</v>
      </c>
      <c r="I52" s="139"/>
      <c r="J52" s="50">
        <f t="shared" si="0"/>
        <v>0.39581830280530944</v>
      </c>
    </row>
    <row r="53" spans="1:10" ht="15">
      <c r="A53" s="144"/>
      <c r="B53" s="144"/>
      <c r="C53" s="144"/>
      <c r="D53" s="145" t="s">
        <v>54</v>
      </c>
      <c r="E53" s="145"/>
      <c r="F53" s="145"/>
      <c r="G53" s="145"/>
      <c r="H53" s="139">
        <v>693.77</v>
      </c>
      <c r="I53" s="139"/>
      <c r="J53" s="50">
        <f t="shared" si="0"/>
        <v>0.020248018305140145</v>
      </c>
    </row>
    <row r="54" spans="1:10" ht="15">
      <c r="A54" s="144"/>
      <c r="B54" s="144"/>
      <c r="C54" s="144"/>
      <c r="D54" s="145" t="s">
        <v>185</v>
      </c>
      <c r="E54" s="145"/>
      <c r="F54" s="145"/>
      <c r="G54" s="145"/>
      <c r="H54" s="139">
        <v>206.28</v>
      </c>
      <c r="I54" s="139"/>
      <c r="J54" s="50">
        <f t="shared" si="0"/>
        <v>0.006020383147129899</v>
      </c>
    </row>
    <row r="55" spans="1:11" ht="24.75" customHeight="1">
      <c r="A55" s="144"/>
      <c r="B55" s="144"/>
      <c r="C55" s="144"/>
      <c r="D55" s="145" t="s">
        <v>58</v>
      </c>
      <c r="E55" s="145"/>
      <c r="F55" s="145"/>
      <c r="G55" s="145"/>
      <c r="H55" s="139">
        <v>12662.11</v>
      </c>
      <c r="I55" s="139"/>
      <c r="J55" s="50">
        <f t="shared" si="0"/>
        <v>0.3695499013530394</v>
      </c>
      <c r="K55" s="52"/>
    </row>
    <row r="56" spans="1:10" ht="15">
      <c r="A56" s="148" t="s">
        <v>59</v>
      </c>
      <c r="B56" s="148"/>
      <c r="C56" s="148"/>
      <c r="D56" s="148"/>
      <c r="E56" s="148"/>
      <c r="F56" s="148"/>
      <c r="G56" s="41"/>
      <c r="H56" s="139">
        <v>13773.57</v>
      </c>
      <c r="I56" s="139"/>
      <c r="J56" s="50">
        <f t="shared" si="0"/>
        <v>0.4019884075228522</v>
      </c>
    </row>
    <row r="57" spans="1:10" ht="15">
      <c r="A57" s="144"/>
      <c r="B57" s="144"/>
      <c r="C57" s="144"/>
      <c r="D57" s="145" t="s">
        <v>181</v>
      </c>
      <c r="E57" s="145"/>
      <c r="F57" s="145"/>
      <c r="G57" s="145"/>
      <c r="H57" s="139">
        <v>213.34</v>
      </c>
      <c r="I57" s="139"/>
      <c r="J57" s="50">
        <f t="shared" si="0"/>
        <v>0.006226432715768337</v>
      </c>
    </row>
    <row r="58" spans="1:10" ht="15">
      <c r="A58" s="144"/>
      <c r="B58" s="144"/>
      <c r="C58" s="144"/>
      <c r="D58" s="145" t="s">
        <v>146</v>
      </c>
      <c r="E58" s="145"/>
      <c r="F58" s="145"/>
      <c r="G58" s="145"/>
      <c r="H58" s="139">
        <v>346.68</v>
      </c>
      <c r="I58" s="139"/>
      <c r="J58" s="50">
        <f t="shared" si="0"/>
        <v>0.01011802612685182</v>
      </c>
    </row>
    <row r="59" spans="1:10" ht="24.75" customHeight="1">
      <c r="A59" s="144"/>
      <c r="B59" s="144"/>
      <c r="C59" s="144"/>
      <c r="D59" s="145" t="s">
        <v>67</v>
      </c>
      <c r="E59" s="145"/>
      <c r="F59" s="145"/>
      <c r="G59" s="145"/>
      <c r="H59" s="139">
        <v>13213.55</v>
      </c>
      <c r="I59" s="139"/>
      <c r="J59" s="50">
        <f t="shared" si="0"/>
        <v>0.38564394868023205</v>
      </c>
    </row>
    <row r="60" spans="1:10" ht="24.75" customHeight="1">
      <c r="A60" s="148" t="s">
        <v>68</v>
      </c>
      <c r="B60" s="148"/>
      <c r="C60" s="148"/>
      <c r="D60" s="148"/>
      <c r="E60" s="148"/>
      <c r="F60" s="148"/>
      <c r="G60" s="41"/>
      <c r="H60" s="139">
        <v>66941.81</v>
      </c>
      <c r="I60" s="139"/>
      <c r="J60" s="50">
        <f t="shared" si="0"/>
        <v>1.9537296139343208</v>
      </c>
    </row>
    <row r="61" spans="1:11" ht="15">
      <c r="A61" s="144"/>
      <c r="B61" s="144"/>
      <c r="C61" s="144"/>
      <c r="D61" s="145" t="s">
        <v>166</v>
      </c>
      <c r="E61" s="145"/>
      <c r="F61" s="145"/>
      <c r="G61" s="145"/>
      <c r="H61" s="139">
        <v>6632.93</v>
      </c>
      <c r="I61" s="139"/>
      <c r="J61" s="50">
        <f t="shared" si="0"/>
        <v>0.19358532086529145</v>
      </c>
      <c r="K61" s="52"/>
    </row>
    <row r="62" spans="1:10" ht="24.75" customHeight="1">
      <c r="A62" s="144"/>
      <c r="B62" s="144"/>
      <c r="C62" s="144"/>
      <c r="D62" s="145" t="s">
        <v>69</v>
      </c>
      <c r="E62" s="145"/>
      <c r="F62" s="145"/>
      <c r="G62" s="145"/>
      <c r="H62" s="139">
        <v>10932.46</v>
      </c>
      <c r="I62" s="139"/>
      <c r="J62" s="50">
        <f t="shared" si="0"/>
        <v>0.31906921631118734</v>
      </c>
    </row>
    <row r="63" spans="1:10" ht="24.75" customHeight="1">
      <c r="A63" s="144"/>
      <c r="B63" s="144"/>
      <c r="C63" s="144"/>
      <c r="D63" s="145" t="s">
        <v>72</v>
      </c>
      <c r="E63" s="145"/>
      <c r="F63" s="145"/>
      <c r="G63" s="145"/>
      <c r="H63" s="139">
        <v>49376.42</v>
      </c>
      <c r="I63" s="139"/>
      <c r="J63" s="50">
        <f t="shared" si="0"/>
        <v>1.4410750767578422</v>
      </c>
    </row>
    <row r="64" spans="1:10" ht="24.75" customHeight="1">
      <c r="A64" s="148" t="s">
        <v>73</v>
      </c>
      <c r="B64" s="148"/>
      <c r="C64" s="148"/>
      <c r="D64" s="148"/>
      <c r="E64" s="148"/>
      <c r="F64" s="148"/>
      <c r="G64" s="41"/>
      <c r="H64" s="139">
        <v>4221.47</v>
      </c>
      <c r="I64" s="139"/>
      <c r="J64" s="50">
        <f t="shared" si="0"/>
        <v>0.12320567599434969</v>
      </c>
    </row>
    <row r="65" spans="1:10" ht="24.75" customHeight="1">
      <c r="A65" s="144"/>
      <c r="B65" s="144"/>
      <c r="C65" s="144"/>
      <c r="D65" s="145" t="s">
        <v>77</v>
      </c>
      <c r="E65" s="145"/>
      <c r="F65" s="145"/>
      <c r="G65" s="145"/>
      <c r="H65" s="139">
        <v>4221.47</v>
      </c>
      <c r="I65" s="139"/>
      <c r="J65" s="50">
        <f t="shared" si="0"/>
        <v>0.12320567599434969</v>
      </c>
    </row>
    <row r="66" spans="1:10" ht="24.75" customHeight="1">
      <c r="A66" s="148" t="s">
        <v>78</v>
      </c>
      <c r="B66" s="148"/>
      <c r="C66" s="148"/>
      <c r="D66" s="148"/>
      <c r="E66" s="148"/>
      <c r="F66" s="148"/>
      <c r="G66" s="41"/>
      <c r="H66" s="139">
        <v>6855.84</v>
      </c>
      <c r="I66" s="139"/>
      <c r="J66" s="50">
        <f t="shared" si="0"/>
        <v>0.20009105873288272</v>
      </c>
    </row>
    <row r="67" spans="1:10" ht="24.75" customHeight="1">
      <c r="A67" s="144"/>
      <c r="B67" s="144"/>
      <c r="C67" s="144"/>
      <c r="D67" s="145" t="s">
        <v>81</v>
      </c>
      <c r="E67" s="145"/>
      <c r="F67" s="145"/>
      <c r="G67" s="145"/>
      <c r="H67" s="139">
        <v>6855.84</v>
      </c>
      <c r="I67" s="139"/>
      <c r="J67" s="50">
        <f t="shared" si="0"/>
        <v>0.20009105873288272</v>
      </c>
    </row>
    <row r="68" spans="1:10" ht="24.75" customHeight="1">
      <c r="A68" s="148" t="s">
        <v>82</v>
      </c>
      <c r="B68" s="148"/>
      <c r="C68" s="148"/>
      <c r="D68" s="148"/>
      <c r="E68" s="148"/>
      <c r="F68" s="148"/>
      <c r="G68" s="41"/>
      <c r="H68" s="139">
        <v>6855.84</v>
      </c>
      <c r="I68" s="139"/>
      <c r="J68" s="50">
        <f t="shared" si="0"/>
        <v>0.20009105873288272</v>
      </c>
    </row>
    <row r="69" spans="1:10" ht="24.75" customHeight="1">
      <c r="A69" s="144"/>
      <c r="B69" s="144"/>
      <c r="C69" s="144"/>
      <c r="D69" s="145" t="s">
        <v>83</v>
      </c>
      <c r="E69" s="145"/>
      <c r="F69" s="145"/>
      <c r="G69" s="145"/>
      <c r="H69" s="139">
        <v>6855.84</v>
      </c>
      <c r="I69" s="139"/>
      <c r="J69" s="50">
        <f t="shared" si="0"/>
        <v>0.20009105873288272</v>
      </c>
    </row>
    <row r="70" spans="1:10" ht="24.75" customHeight="1">
      <c r="A70" s="148" t="s">
        <v>84</v>
      </c>
      <c r="B70" s="148"/>
      <c r="C70" s="148"/>
      <c r="D70" s="148"/>
      <c r="E70" s="148"/>
      <c r="F70" s="148"/>
      <c r="G70" s="41"/>
      <c r="H70" s="139">
        <v>15157.91</v>
      </c>
      <c r="I70" s="139"/>
      <c r="J70" s="50">
        <f t="shared" si="0"/>
        <v>0.4423910505609451</v>
      </c>
    </row>
    <row r="71" spans="1:10" ht="15">
      <c r="A71" s="144"/>
      <c r="B71" s="144"/>
      <c r="C71" s="144"/>
      <c r="D71" s="145" t="s">
        <v>186</v>
      </c>
      <c r="E71" s="145"/>
      <c r="F71" s="145"/>
      <c r="G71" s="145"/>
      <c r="H71" s="139">
        <v>10938.62</v>
      </c>
      <c r="I71" s="139"/>
      <c r="J71" s="50">
        <f t="shared" si="0"/>
        <v>0.31924899893764813</v>
      </c>
    </row>
    <row r="72" spans="1:10" ht="15">
      <c r="A72" s="144"/>
      <c r="B72" s="144"/>
      <c r="C72" s="144"/>
      <c r="D72" s="145" t="s">
        <v>167</v>
      </c>
      <c r="E72" s="145"/>
      <c r="F72" s="145"/>
      <c r="G72" s="145"/>
      <c r="H72" s="139">
        <v>327.32</v>
      </c>
      <c r="I72" s="139"/>
      <c r="J72" s="50">
        <f t="shared" si="0"/>
        <v>0.009552995015118084</v>
      </c>
    </row>
    <row r="73" spans="1:10" ht="24.75" customHeight="1">
      <c r="A73" s="144"/>
      <c r="B73" s="144"/>
      <c r="C73" s="144"/>
      <c r="D73" s="145" t="s">
        <v>168</v>
      </c>
      <c r="E73" s="145"/>
      <c r="F73" s="145"/>
      <c r="G73" s="145"/>
      <c r="H73" s="139">
        <v>2430.98</v>
      </c>
      <c r="I73" s="139"/>
      <c r="J73" s="50">
        <f t="shared" si="0"/>
        <v>0.07094934566128486</v>
      </c>
    </row>
    <row r="74" spans="1:10" ht="15">
      <c r="A74" s="144"/>
      <c r="B74" s="144"/>
      <c r="C74" s="144"/>
      <c r="D74" s="145" t="s">
        <v>169</v>
      </c>
      <c r="E74" s="145"/>
      <c r="F74" s="145"/>
      <c r="G74" s="145"/>
      <c r="H74" s="139">
        <v>1460.99</v>
      </c>
      <c r="I74" s="139"/>
      <c r="J74" s="50">
        <f t="shared" si="0"/>
        <v>0.042639710946894074</v>
      </c>
    </row>
    <row r="75" spans="1:10" ht="24.75" customHeight="1">
      <c r="A75" s="148" t="s">
        <v>88</v>
      </c>
      <c r="B75" s="148"/>
      <c r="C75" s="148"/>
      <c r="D75" s="148"/>
      <c r="E75" s="148"/>
      <c r="F75" s="148"/>
      <c r="G75" s="41"/>
      <c r="H75" s="149">
        <v>2173.2</v>
      </c>
      <c r="I75" s="149"/>
      <c r="J75" s="50">
        <f t="shared" si="0"/>
        <v>0.06342590971176408</v>
      </c>
    </row>
    <row r="76" spans="1:10" ht="24.75" customHeight="1">
      <c r="A76" s="144"/>
      <c r="B76" s="144"/>
      <c r="C76" s="144"/>
      <c r="D76" s="145" t="s">
        <v>89</v>
      </c>
      <c r="E76" s="145"/>
      <c r="F76" s="145"/>
      <c r="G76" s="145"/>
      <c r="H76" s="149">
        <v>2173.2</v>
      </c>
      <c r="I76" s="149"/>
      <c r="J76" s="50">
        <f t="shared" si="0"/>
        <v>0.06342590971176408</v>
      </c>
    </row>
    <row r="77" spans="1:10" ht="24.75" customHeight="1">
      <c r="A77" s="148" t="s">
        <v>90</v>
      </c>
      <c r="B77" s="148"/>
      <c r="C77" s="148"/>
      <c r="D77" s="148"/>
      <c r="E77" s="148"/>
      <c r="F77" s="148"/>
      <c r="G77" s="41"/>
      <c r="H77" s="139">
        <v>12393.57</v>
      </c>
      <c r="I77" s="139"/>
      <c r="J77" s="50">
        <f t="shared" si="0"/>
        <v>0.3617124295170384</v>
      </c>
    </row>
    <row r="78" spans="1:10" ht="15">
      <c r="A78" s="144"/>
      <c r="B78" s="144"/>
      <c r="C78" s="144"/>
      <c r="D78" s="145" t="s">
        <v>170</v>
      </c>
      <c r="E78" s="145"/>
      <c r="F78" s="145"/>
      <c r="G78" s="145"/>
      <c r="H78" s="139">
        <v>106.67</v>
      </c>
      <c r="I78" s="139"/>
      <c r="J78" s="50">
        <f t="shared" si="0"/>
        <v>0.0031132163578841683</v>
      </c>
    </row>
    <row r="79" spans="1:10" ht="15">
      <c r="A79" s="144"/>
      <c r="B79" s="144"/>
      <c r="C79" s="144"/>
      <c r="D79" s="145" t="s">
        <v>126</v>
      </c>
      <c r="E79" s="145"/>
      <c r="F79" s="145"/>
      <c r="G79" s="145"/>
      <c r="H79" s="139">
        <v>388.34</v>
      </c>
      <c r="I79" s="139"/>
      <c r="J79" s="50">
        <f t="shared" si="0"/>
        <v>0.011333893694766456</v>
      </c>
    </row>
    <row r="80" spans="1:10" ht="15">
      <c r="A80" s="144"/>
      <c r="B80" s="144"/>
      <c r="C80" s="144"/>
      <c r="D80" s="145" t="s">
        <v>92</v>
      </c>
      <c r="E80" s="145"/>
      <c r="F80" s="145"/>
      <c r="G80" s="145"/>
      <c r="H80" s="151">
        <v>3380</v>
      </c>
      <c r="I80" s="151"/>
      <c r="J80" s="50">
        <f t="shared" si="0"/>
        <v>0.09864696062293513</v>
      </c>
    </row>
    <row r="81" spans="1:10" ht="24.75" customHeight="1">
      <c r="A81" s="144"/>
      <c r="B81" s="144"/>
      <c r="C81" s="144"/>
      <c r="D81" s="145" t="s">
        <v>50</v>
      </c>
      <c r="E81" s="145"/>
      <c r="F81" s="145"/>
      <c r="G81" s="145"/>
      <c r="H81" s="139">
        <v>8518.56</v>
      </c>
      <c r="I81" s="139"/>
      <c r="J81" s="50">
        <f t="shared" si="0"/>
        <v>0.24861835884145272</v>
      </c>
    </row>
    <row r="82" spans="1:10" ht="15" customHeight="1">
      <c r="A82" s="148" t="s">
        <v>94</v>
      </c>
      <c r="B82" s="148"/>
      <c r="C82" s="148"/>
      <c r="D82" s="148"/>
      <c r="E82" s="148"/>
      <c r="F82" s="148"/>
      <c r="G82" s="41"/>
      <c r="H82" s="139">
        <v>45524.19</v>
      </c>
      <c r="I82" s="139"/>
      <c r="J82" s="50">
        <f t="shared" si="0"/>
        <v>1.3286458515742654</v>
      </c>
    </row>
    <row r="83" spans="1:10" ht="15" customHeight="1">
      <c r="A83" s="150" t="s">
        <v>95</v>
      </c>
      <c r="B83" s="150"/>
      <c r="C83" s="150"/>
      <c r="D83" s="150"/>
      <c r="E83" s="150"/>
      <c r="F83" s="150"/>
      <c r="G83" s="41"/>
      <c r="H83" s="139">
        <v>20169.15</v>
      </c>
      <c r="I83" s="139"/>
      <c r="J83" s="50">
        <f t="shared" si="0"/>
        <v>0.5886465520260568</v>
      </c>
    </row>
    <row r="84" spans="1:10" ht="15" customHeight="1">
      <c r="A84" s="150" t="s">
        <v>96</v>
      </c>
      <c r="B84" s="150"/>
      <c r="C84" s="150"/>
      <c r="D84" s="150"/>
      <c r="E84" s="150"/>
      <c r="F84" s="150"/>
      <c r="G84" s="41"/>
      <c r="H84" s="139">
        <v>25355.04</v>
      </c>
      <c r="I84" s="139"/>
      <c r="J84" s="50">
        <f t="shared" si="0"/>
        <v>0.7399992995482085</v>
      </c>
    </row>
    <row r="85" spans="1:10" ht="45" customHeight="1">
      <c r="A85" s="148" t="s">
        <v>97</v>
      </c>
      <c r="B85" s="148"/>
      <c r="C85" s="148"/>
      <c r="D85" s="148"/>
      <c r="E85" s="148"/>
      <c r="F85" s="148"/>
      <c r="G85" s="41"/>
      <c r="H85" s="139">
        <v>109368.69</v>
      </c>
      <c r="I85" s="139"/>
      <c r="J85" s="50">
        <f t="shared" si="0"/>
        <v>3.1919789514236685</v>
      </c>
    </row>
    <row r="86" spans="1:10" ht="15" customHeight="1">
      <c r="A86" s="150" t="s">
        <v>98</v>
      </c>
      <c r="B86" s="150"/>
      <c r="C86" s="150"/>
      <c r="D86" s="150"/>
      <c r="E86" s="150"/>
      <c r="F86" s="150"/>
      <c r="G86" s="41"/>
      <c r="H86" s="139">
        <v>55025.29</v>
      </c>
      <c r="I86" s="139"/>
      <c r="J86" s="50">
        <f t="shared" si="0"/>
        <v>1.605940123046031</v>
      </c>
    </row>
    <row r="87" spans="1:10" ht="15" customHeight="1">
      <c r="A87" s="150" t="s">
        <v>99</v>
      </c>
      <c r="B87" s="150"/>
      <c r="C87" s="150"/>
      <c r="D87" s="150"/>
      <c r="E87" s="150"/>
      <c r="F87" s="150"/>
      <c r="G87" s="41"/>
      <c r="H87" s="139">
        <v>9228.13</v>
      </c>
      <c r="I87" s="139"/>
      <c r="J87" s="50">
        <f t="shared" si="0"/>
        <v>0.2693275079092681</v>
      </c>
    </row>
    <row r="88" spans="1:10" ht="15" customHeight="1">
      <c r="A88" s="150" t="s">
        <v>100</v>
      </c>
      <c r="B88" s="150"/>
      <c r="C88" s="150"/>
      <c r="D88" s="150"/>
      <c r="E88" s="150"/>
      <c r="F88" s="150"/>
      <c r="G88" s="41"/>
      <c r="H88" s="139">
        <v>45115.27</v>
      </c>
      <c r="I88" s="139"/>
      <c r="J88" s="50">
        <f t="shared" si="0"/>
        <v>1.3167113204683687</v>
      </c>
    </row>
    <row r="89" spans="1:10" ht="15">
      <c r="A89" s="146" t="s">
        <v>101</v>
      </c>
      <c r="B89" s="146"/>
      <c r="C89" s="146"/>
      <c r="D89" s="152">
        <v>498329.4</v>
      </c>
      <c r="E89" s="152"/>
      <c r="F89" s="152"/>
      <c r="G89" s="152"/>
      <c r="H89" s="152"/>
      <c r="I89" s="152"/>
      <c r="J89" s="51"/>
    </row>
    <row r="90" spans="1:11" ht="15">
      <c r="A90" s="37"/>
      <c r="B90" s="37"/>
      <c r="C90" s="37"/>
      <c r="D90" s="142"/>
      <c r="E90" s="142"/>
      <c r="F90" s="37"/>
      <c r="G90" s="37"/>
      <c r="H90" s="37"/>
      <c r="I90" s="37"/>
      <c r="J90" s="37"/>
      <c r="K90" s="37"/>
    </row>
    <row r="91" spans="1:11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5">
      <c r="A92" s="141" t="s">
        <v>102</v>
      </c>
      <c r="B92" s="141"/>
      <c r="C92" s="37"/>
      <c r="D92" s="37"/>
      <c r="E92" s="37"/>
      <c r="F92" s="37"/>
      <c r="G92" s="37"/>
      <c r="H92" s="37"/>
      <c r="I92" s="37"/>
      <c r="J92" s="37" t="s">
        <v>103</v>
      </c>
      <c r="K92" s="37"/>
    </row>
    <row r="93" spans="1:11" ht="15">
      <c r="A93" s="37" t="s">
        <v>0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</sheetData>
  <sheetProtection/>
  <mergeCells count="206">
    <mergeCell ref="A87:F87"/>
    <mergeCell ref="H87:I87"/>
    <mergeCell ref="A85:F85"/>
    <mergeCell ref="H85:I85"/>
    <mergeCell ref="A86:F86"/>
    <mergeCell ref="H86:I86"/>
    <mergeCell ref="D90:E90"/>
    <mergeCell ref="A92:B92"/>
    <mergeCell ref="A88:F88"/>
    <mergeCell ref="H88:I88"/>
    <mergeCell ref="A89:C89"/>
    <mergeCell ref="D89:I89"/>
    <mergeCell ref="A83:F83"/>
    <mergeCell ref="H83:I83"/>
    <mergeCell ref="A84:F84"/>
    <mergeCell ref="H84:I84"/>
    <mergeCell ref="A81:C81"/>
    <mergeCell ref="D81:G81"/>
    <mergeCell ref="H81:I81"/>
    <mergeCell ref="A82:F82"/>
    <mergeCell ref="H82:I82"/>
    <mergeCell ref="A79:C79"/>
    <mergeCell ref="D79:G79"/>
    <mergeCell ref="H79:I79"/>
    <mergeCell ref="A80:C80"/>
    <mergeCell ref="D80:G80"/>
    <mergeCell ref="H80:I80"/>
    <mergeCell ref="A77:F77"/>
    <mergeCell ref="H77:I77"/>
    <mergeCell ref="A78:C78"/>
    <mergeCell ref="D78:G78"/>
    <mergeCell ref="H78:I78"/>
    <mergeCell ref="A72:C72"/>
    <mergeCell ref="D72:G72"/>
    <mergeCell ref="H72:I72"/>
    <mergeCell ref="A75:F75"/>
    <mergeCell ref="H75:I75"/>
    <mergeCell ref="A76:C76"/>
    <mergeCell ref="D76:G76"/>
    <mergeCell ref="H76:I76"/>
    <mergeCell ref="A73:C73"/>
    <mergeCell ref="D73:G73"/>
    <mergeCell ref="H73:I73"/>
    <mergeCell ref="A74:C74"/>
    <mergeCell ref="D74:G74"/>
    <mergeCell ref="H74:I74"/>
    <mergeCell ref="A70:F70"/>
    <mergeCell ref="H70:I70"/>
    <mergeCell ref="A67:C67"/>
    <mergeCell ref="D67:G67"/>
    <mergeCell ref="H67:I67"/>
    <mergeCell ref="A68:F68"/>
    <mergeCell ref="H68:I68"/>
    <mergeCell ref="A71:C71"/>
    <mergeCell ref="D71:G71"/>
    <mergeCell ref="H71:I71"/>
    <mergeCell ref="A64:F64"/>
    <mergeCell ref="H64:I64"/>
    <mergeCell ref="A65:C65"/>
    <mergeCell ref="D65:G65"/>
    <mergeCell ref="H65:I65"/>
    <mergeCell ref="A66:F66"/>
    <mergeCell ref="H66:I66"/>
    <mergeCell ref="A69:C69"/>
    <mergeCell ref="D69:G69"/>
    <mergeCell ref="H69:I69"/>
    <mergeCell ref="A62:C62"/>
    <mergeCell ref="D62:G62"/>
    <mergeCell ref="H62:I62"/>
    <mergeCell ref="A61:C61"/>
    <mergeCell ref="D61:G61"/>
    <mergeCell ref="H61:I61"/>
    <mergeCell ref="A63:C63"/>
    <mergeCell ref="D63:G63"/>
    <mergeCell ref="H63:I63"/>
    <mergeCell ref="A57:C57"/>
    <mergeCell ref="D57:G57"/>
    <mergeCell ref="H57:I57"/>
    <mergeCell ref="A59:C59"/>
    <mergeCell ref="D59:G59"/>
    <mergeCell ref="H59:I59"/>
    <mergeCell ref="A60:F60"/>
    <mergeCell ref="H60:I60"/>
    <mergeCell ref="A58:C58"/>
    <mergeCell ref="D58:G58"/>
    <mergeCell ref="H58:I58"/>
    <mergeCell ref="A54:C54"/>
    <mergeCell ref="D54:G54"/>
    <mergeCell ref="H54:I54"/>
    <mergeCell ref="A53:C53"/>
    <mergeCell ref="D53:G53"/>
    <mergeCell ref="H53:I53"/>
    <mergeCell ref="A56:F56"/>
    <mergeCell ref="H56:I56"/>
    <mergeCell ref="A55:C55"/>
    <mergeCell ref="D55:G55"/>
    <mergeCell ref="H55:I55"/>
    <mergeCell ref="A50:F50"/>
    <mergeCell ref="H50:I50"/>
    <mergeCell ref="A48:F48"/>
    <mergeCell ref="H48:I48"/>
    <mergeCell ref="A49:F49"/>
    <mergeCell ref="H49:I49"/>
    <mergeCell ref="A52:F52"/>
    <mergeCell ref="H52:I52"/>
    <mergeCell ref="A51:F51"/>
    <mergeCell ref="H51:I51"/>
    <mergeCell ref="A47:F47"/>
    <mergeCell ref="H47:I47"/>
    <mergeCell ref="A44:F44"/>
    <mergeCell ref="H44:I44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F36"/>
    <mergeCell ref="H36:I36"/>
    <mergeCell ref="A32:C32"/>
    <mergeCell ref="D32:G32"/>
    <mergeCell ref="H32:I32"/>
    <mergeCell ref="A33:F33"/>
    <mergeCell ref="H33:I33"/>
    <mergeCell ref="A34:C34"/>
    <mergeCell ref="D34:G34"/>
    <mergeCell ref="H34:I34"/>
    <mergeCell ref="A30:C30"/>
    <mergeCell ref="D30:G30"/>
    <mergeCell ref="H30:I30"/>
    <mergeCell ref="A31:C31"/>
    <mergeCell ref="D31:G31"/>
    <mergeCell ref="H31:I31"/>
    <mergeCell ref="A28:F28"/>
    <mergeCell ref="H28:I28"/>
    <mergeCell ref="A29:F29"/>
    <mergeCell ref="H29:I29"/>
    <mergeCell ref="A25:E25"/>
    <mergeCell ref="F25:G25"/>
    <mergeCell ref="H25:I25"/>
    <mergeCell ref="J25:K25"/>
    <mergeCell ref="A27:C27"/>
    <mergeCell ref="D27:G27"/>
    <mergeCell ref="H27:I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2014-04-22T12:00:32Z</dcterms:modified>
  <cp:category/>
  <cp:version/>
  <cp:contentType/>
  <cp:contentStatus/>
</cp:coreProperties>
</file>