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8"/>
  </bookViews>
  <sheets>
    <sheet name="Надежды 4" sheetId="1" r:id="rId1"/>
    <sheet name="Надежды 6" sheetId="2" r:id="rId2"/>
    <sheet name="Надежды 8" sheetId="3" r:id="rId3"/>
    <sheet name="Надежды 8А" sheetId="4" r:id="rId4"/>
    <sheet name="Надежды 9" sheetId="5" r:id="rId5"/>
    <sheet name="Надежды 11" sheetId="6" r:id="rId6"/>
    <sheet name="Надежды 12" sheetId="7" r:id="rId7"/>
    <sheet name="Надежды 13" sheetId="8" r:id="rId8"/>
    <sheet name="Надежды 17" sheetId="9" r:id="rId9"/>
  </sheets>
  <definedNames/>
  <calcPr fullCalcOnLoad="1"/>
</workbook>
</file>

<file path=xl/sharedStrings.xml><?xml version="1.0" encoding="utf-8"?>
<sst xmlns="http://schemas.openxmlformats.org/spreadsheetml/2006/main" count="707" uniqueCount="145">
  <si>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</si>
  <si>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</si>
  <si>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</si>
  <si>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</si>
  <si>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НАДЕЖДЫ УЛ, д.4</t>
  </si>
  <si>
    <t>Площадь дома: 3 744,8 кв.м.</t>
  </si>
  <si>
    <t>Количество квартир: 63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</si>
  <si>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</si>
  <si>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</si>
  <si>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</si>
  <si>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</si>
  <si>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</si>
  <si>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</si>
  <si>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</si>
  <si>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</si>
  <si>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</si>
  <si>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Статья расхода</t>
  </si>
  <si>
    <t>Содержание работ</t>
  </si>
  <si>
    <t>Ед.изм.</t>
  </si>
  <si>
    <t>Объем</t>
  </si>
  <si>
    <t>Сумма затрат, руб.</t>
  </si>
  <si>
    <t>КАПИТАЛЬНЫЙ РЕМОНТ</t>
  </si>
  <si>
    <t>Замена сетей холодного и горячего водоснабжения</t>
  </si>
  <si>
    <t>замена сетей горячего и холодного водоснабжения</t>
  </si>
  <si>
    <t>ИТОГО</t>
  </si>
  <si>
    <t>Финансовый результат</t>
  </si>
  <si>
    <t>Содержание и ремонт</t>
  </si>
  <si>
    <t>САНИТАРНОЕ СОДЕРЖАНИЕ И БЛАГОУСТРОЙСТВО</t>
  </si>
  <si>
    <t>Уборка помещений общего пользования</t>
  </si>
  <si>
    <t xml:space="preserve">Влажное подметание лестничных площадок и маршей </t>
  </si>
  <si>
    <t>Влажное подметание лестничных площадок и маршей нижних трех этажей</t>
  </si>
  <si>
    <t xml:space="preserve">Влажное подметание лестничных площадок, маршей, тамбуров, выше третьего этажа (ручным) </t>
  </si>
  <si>
    <t xml:space="preserve">Дезинфекция всех элементов ствола мусоропровода </t>
  </si>
  <si>
    <t xml:space="preserve">Дезинфекция мусоросборников </t>
  </si>
  <si>
    <t>Мытье лестничных площадок и маршей</t>
  </si>
  <si>
    <t xml:space="preserve">Мытье пола кабины лифта </t>
  </si>
  <si>
    <t xml:space="preserve">Уборка мусороприемных камер </t>
  </si>
  <si>
    <t xml:space="preserve">Удаление мусора из мусороприемных камер </t>
  </si>
  <si>
    <t xml:space="preserve">Летняя уборка </t>
  </si>
  <si>
    <t>Очистка участков территории от песка мех.способом (щетка)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</si>
  <si>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</si>
  <si>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</si>
  <si>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</si>
  <si>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</si>
  <si>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</si>
  <si>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</si>
  <si>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</si>
  <si>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</si>
  <si>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</si>
  <si>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</si>
  <si>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</si>
  <si>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</si>
  <si>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</si>
  <si>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</si>
  <si>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>Общие мероприятия по сезонной эксплуатации</t>
  </si>
  <si>
    <t>Ремонт отдельных участков стыков и швов наружных стен</t>
  </si>
  <si>
    <t>ИНЖЕНЕРНОЕ ОБОРУДОВАНИЕ:ОБЩИЕ МЕРОПРИЯТИЯ</t>
  </si>
  <si>
    <t>Техническое обслуживание и осмотры инженерного оборудования</t>
  </si>
  <si>
    <t>ИНЖЕНЕРНОЕ ОБОРУДОВАНИЕ:ЭЛЕКТРООБОРУДОВАНИЕ</t>
  </si>
  <si>
    <t>Замена ламп люминесцентных</t>
  </si>
  <si>
    <t>Замена ламп накаливания</t>
  </si>
  <si>
    <t>Замена стартеров</t>
  </si>
  <si>
    <t>Замок навесной</t>
  </si>
  <si>
    <t>Замена патронов</t>
  </si>
  <si>
    <t>Замена розеток</t>
  </si>
  <si>
    <t>Замена электросчетчика</t>
  </si>
  <si>
    <t>Ремонт эл/проводки</t>
  </si>
  <si>
    <t>Установка заглушек на место розеток</t>
  </si>
  <si>
    <t>Планово предупредительные ремонты системы электроснабжения</t>
  </si>
  <si>
    <t>ИНЖЕНЕРНОЕ ОБОРУДОВАНИЕ:МУСОРОПРОВОД</t>
  </si>
  <si>
    <t>Замена контейнеров-мусоросборников</t>
  </si>
  <si>
    <t>ИНЖЕНЕРНОЕ ОБОРУДОВАНИЕ:СИСТЕМА ТЕПЛОСНАБЖЕНИЯ</t>
  </si>
  <si>
    <t>Промывка, опрессовка тепловой системы</t>
  </si>
  <si>
    <t>Услуги по планово-профилактическому обслуживанию теплопункта</t>
  </si>
  <si>
    <t xml:space="preserve">ИНЖЕНЕРНОЕ ОБОРУДОВАНИЕ:СИСТЕМА ВОДООТВЕДЕНИЯ </t>
  </si>
  <si>
    <t>устранение течи</t>
  </si>
  <si>
    <t>смена трубопровода</t>
  </si>
  <si>
    <t>Ремонт отдельных участков внутридомовых систем канализации(стояки)</t>
  </si>
  <si>
    <t>ИНЖЕНЕРНОЕ ОБОРУДОВАНИЕ:СИСТЕМА ГОРЯЧЕГО ВОДОСНАБЖЕНИЯ</t>
  </si>
  <si>
    <t>Текущий ремонт Системы горячего водоснабжения</t>
  </si>
  <si>
    <t xml:space="preserve">ИНЖЕНЕРНОЕ ОБОРУДОВАНИЕ:СИСТЕМА ГОРЯЧЕГО И ХОЛОДНОГО ВОДОСНАБЖЕНИЯ </t>
  </si>
  <si>
    <t>Проверка, регулировка, замена запорной арматуры</t>
  </si>
  <si>
    <t>Осмотр батарей, трубопроводов, подтяжка сальников</t>
  </si>
  <si>
    <t>СТРОИТЕЛЬНЫЕ КОНСТРУКЦИИ И ИХ ЭЛЕМЕНТЫ</t>
  </si>
  <si>
    <t>Ремонт крепления доводчика</t>
  </si>
  <si>
    <t>Ремонт кровель</t>
  </si>
  <si>
    <t>Установка пружины</t>
  </si>
  <si>
    <t>ТЕХНИЧЕСКОЕ ОБСЛУЖИВАНИЕ ЛИФТОВ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</si>
  <si>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</si>
  <si>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</si>
  <si>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</si>
  <si>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</si>
  <si>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</si>
  <si>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</si>
  <si>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</si>
  <si>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Директор</t>
  </si>
  <si>
    <t>А.И.Колотов</t>
  </si>
  <si>
    <t>Адрес: НАДЕЖДЫ УЛ, д.6</t>
  </si>
  <si>
    <t>Площадь дома: 1 282 кв.м.</t>
  </si>
  <si>
    <t>Количество квартир: 25</t>
  </si>
  <si>
    <t>Юридические лица</t>
  </si>
  <si>
    <t>Уплотнение сгона</t>
  </si>
  <si>
    <t>Ремонт или замена регулирующей арматуры</t>
  </si>
  <si>
    <t>Осмотр трубопроводов водоснабжения, уплотнение резбовых соединений</t>
  </si>
  <si>
    <t>Адрес: НАДЕЖДЫ УЛ, д.8</t>
  </si>
  <si>
    <t>Площадь дома: 739,3 кв.м.</t>
  </si>
  <si>
    <t>Количество квартир: 18</t>
  </si>
  <si>
    <t>Изготовление и монтаж входной двери</t>
  </si>
  <si>
    <t>Открытие вентиля циркуляции горячей воды</t>
  </si>
  <si>
    <t>Адрес: НАДЕЖДЫ УЛ, д.9</t>
  </si>
  <si>
    <t>Площадь дома: 820,8 кв.м.</t>
  </si>
  <si>
    <t>Количество квартир: 15</t>
  </si>
  <si>
    <t>Адрес: НАДЕЖДЫ УЛ, д.  8А</t>
  </si>
  <si>
    <t>Площадь дома: 507,3 кв.м.</t>
  </si>
  <si>
    <t>Количество квартир: 12</t>
  </si>
  <si>
    <t xml:space="preserve">Ликвидация воздушных пробок в стояках </t>
  </si>
  <si>
    <t>Адрес: НАДЕЖДЫ УЛ, д.11</t>
  </si>
  <si>
    <t>Площадь дома: 838,1 кв.м.</t>
  </si>
  <si>
    <t>Количество квартир: 9</t>
  </si>
  <si>
    <t>Адрес: НАДЕЖДЫ УЛ, д.12</t>
  </si>
  <si>
    <t>Площадь дома: 4 871,4 кв.м.</t>
  </si>
  <si>
    <t>Количество квартир: 80</t>
  </si>
  <si>
    <t>Замена выключателей</t>
  </si>
  <si>
    <t>Замена реле</t>
  </si>
  <si>
    <t>Замена светильников</t>
  </si>
  <si>
    <t>Ремонт отдельных участков трубопровода</t>
  </si>
  <si>
    <t>Прочистка трубы</t>
  </si>
  <si>
    <t>ремонт электросваркой</t>
  </si>
  <si>
    <t>Устранение течи резьбовых соединений на стояке ГВС</t>
  </si>
  <si>
    <t>ИНЖЕНЕРНОЕ ОБОРУДОВАНИЕ:СИСТЕМА ХОЛОДНОГО ВОДОСНАБЖЕНИЯ</t>
  </si>
  <si>
    <t>Замена стекла</t>
  </si>
  <si>
    <t>Очистка кровли от снега</t>
  </si>
  <si>
    <t>Установка замка</t>
  </si>
  <si>
    <t>Адрес: НАДЕЖДЫ УЛ, д.13</t>
  </si>
  <si>
    <t>Площадь дома: 513,25 кв.м.</t>
  </si>
  <si>
    <t>Количество квартир: 8</t>
  </si>
  <si>
    <t>Прогрев трубопроводов отопления</t>
  </si>
  <si>
    <t>Прочистка канализации</t>
  </si>
  <si>
    <t>Адрес: НАДЕЖДЫ УЛ, д.17</t>
  </si>
  <si>
    <t>Площадь дома: 414,8 кв.м.</t>
  </si>
  <si>
    <t>Количество квартир: 10</t>
  </si>
  <si>
    <t>Изоляция трубопроводов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</si>
  <si>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</si>
  <si>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Планово предупредительные ремонты системы ГВС</t>
  </si>
  <si>
    <t>Осмотр батарей, подтяжка сальников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</si>
</sst>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right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1" xfId="53" applyFont="1" applyBorder="1" applyAlignment="1">
      <alignment horizontal="left" wrapText="1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left" wrapText="1"/>
      <protection/>
    </xf>
    <xf numFmtId="0" fontId="3" fillId="0" borderId="10" xfId="54" applyFont="1" applyBorder="1" applyAlignment="1">
      <alignment horizontal="right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0" xfId="56" applyFont="1" applyAlignment="1">
      <alignment horizontal="centerContinuous"/>
      <protection/>
    </xf>
    <xf numFmtId="0" fontId="3" fillId="0" borderId="0" xfId="56" applyFont="1" applyAlignment="1">
      <alignment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3" fillId="0" borderId="11" xfId="56" applyFont="1" applyBorder="1" applyAlignment="1">
      <alignment horizontal="left" wrapText="1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 applyAlignment="1">
      <alignment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/>
      <protection/>
    </xf>
    <xf numFmtId="0" fontId="3" fillId="0" borderId="11" xfId="57" applyFont="1" applyBorder="1" applyAlignment="1">
      <alignment horizontal="left" wrapText="1"/>
      <protection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52" applyFont="1" applyBorder="1" applyAlignment="1">
      <alignment/>
      <protection/>
    </xf>
    <xf numFmtId="2" fontId="3" fillId="0" borderId="10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left" wrapText="1"/>
      <protection/>
    </xf>
    <xf numFmtId="0" fontId="3" fillId="0" borderId="10" xfId="52" applyFont="1" applyBorder="1" applyAlignment="1">
      <alignment horizontal="left" wrapText="1"/>
      <protection/>
    </xf>
    <xf numFmtId="1" fontId="3" fillId="0" borderId="10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1" fontId="4" fillId="0" borderId="11" xfId="52" applyNumberFormat="1" applyFont="1" applyBorder="1" applyAlignment="1">
      <alignment horizontal="right"/>
      <protection/>
    </xf>
    <xf numFmtId="0" fontId="4" fillId="33" borderId="12" xfId="52" applyFont="1" applyFill="1" applyBorder="1" applyAlignment="1">
      <alignment horizontal="left" wrapText="1"/>
      <protection/>
    </xf>
    <xf numFmtId="164" fontId="3" fillId="0" borderId="10" xfId="52" applyNumberFormat="1" applyFont="1" applyBorder="1" applyAlignment="1">
      <alignment horizontal="right"/>
      <protection/>
    </xf>
    <xf numFmtId="0" fontId="3" fillId="33" borderId="12" xfId="52" applyFont="1" applyFill="1" applyBorder="1" applyAlignment="1">
      <alignment horizontal="left" wrapText="1"/>
      <protection/>
    </xf>
    <xf numFmtId="2" fontId="41" fillId="0" borderId="10" xfId="52" applyNumberFormat="1" applyFont="1" applyBorder="1" applyAlignment="1">
      <alignment horizontal="right"/>
      <protection/>
    </xf>
    <xf numFmtId="2" fontId="4" fillId="0" borderId="11" xfId="52" applyNumberFormat="1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2" fontId="3" fillId="0" borderId="0" xfId="53" applyNumberFormat="1" applyFont="1" applyAlignment="1">
      <alignment horizontal="right"/>
      <protection/>
    </xf>
    <xf numFmtId="0" fontId="3" fillId="0" borderId="10" xfId="53" applyFont="1" applyBorder="1" applyAlignment="1">
      <alignment/>
      <protection/>
    </xf>
    <xf numFmtId="0" fontId="3" fillId="0" borderId="10" xfId="53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right"/>
      <protection/>
    </xf>
    <xf numFmtId="164" fontId="3" fillId="0" borderId="0" xfId="53" applyNumberFormat="1" applyFont="1" applyAlignment="1">
      <alignment horizontal="right"/>
      <protection/>
    </xf>
    <xf numFmtId="0" fontId="3" fillId="0" borderId="10" xfId="53" applyFont="1" applyBorder="1" applyAlignment="1">
      <alignment horizontal="right"/>
      <protection/>
    </xf>
    <xf numFmtId="164" fontId="3" fillId="0" borderId="10" xfId="53" applyNumberFormat="1" applyFont="1" applyBorder="1" applyAlignment="1">
      <alignment horizontal="right"/>
      <protection/>
    </xf>
    <xf numFmtId="0" fontId="4" fillId="33" borderId="10" xfId="53" applyFont="1" applyFill="1" applyBorder="1" applyAlignment="1">
      <alignment horizontal="left" wrapText="1"/>
      <protection/>
    </xf>
    <xf numFmtId="0" fontId="3" fillId="0" borderId="10" xfId="53" applyFont="1" applyBorder="1" applyAlignment="1">
      <alignment horizontal="left" wrapText="1"/>
      <protection/>
    </xf>
    <xf numFmtId="0" fontId="4" fillId="33" borderId="12" xfId="53" applyFont="1" applyFill="1" applyBorder="1" applyAlignment="1">
      <alignment horizontal="left" wrapText="1"/>
      <protection/>
    </xf>
    <xf numFmtId="0" fontId="3" fillId="33" borderId="12" xfId="53" applyFont="1" applyFill="1" applyBorder="1" applyAlignment="1">
      <alignment horizontal="left" wrapText="1"/>
      <protection/>
    </xf>
    <xf numFmtId="1" fontId="3" fillId="0" borderId="10" xfId="53" applyNumberFormat="1" applyFont="1" applyBorder="1" applyAlignment="1">
      <alignment horizontal="right"/>
      <protection/>
    </xf>
    <xf numFmtId="0" fontId="6" fillId="0" borderId="12" xfId="53" applyFont="1" applyBorder="1" applyAlignment="1">
      <alignment/>
      <protection/>
    </xf>
    <xf numFmtId="2" fontId="4" fillId="0" borderId="11" xfId="53" applyNumberFormat="1" applyFont="1" applyBorder="1" applyAlignment="1">
      <alignment horizontal="right"/>
      <protection/>
    </xf>
    <xf numFmtId="0" fontId="3" fillId="0" borderId="10" xfId="54" applyFont="1" applyBorder="1" applyAlignment="1">
      <alignment/>
      <protection/>
    </xf>
    <xf numFmtId="2" fontId="3" fillId="0" borderId="10" xfId="54" applyNumberFormat="1" applyFont="1" applyBorder="1" applyAlignment="1">
      <alignment horizontal="right"/>
      <protection/>
    </xf>
    <xf numFmtId="164" fontId="3" fillId="0" borderId="10" xfId="54" applyNumberFormat="1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2" fontId="3" fillId="0" borderId="0" xfId="54" applyNumberFormat="1" applyFont="1" applyAlignment="1">
      <alignment horizontal="right"/>
      <protection/>
    </xf>
    <xf numFmtId="0" fontId="3" fillId="0" borderId="10" xfId="54" applyFont="1" applyBorder="1" applyAlignment="1">
      <alignment horizontal="center"/>
      <protection/>
    </xf>
    <xf numFmtId="0" fontId="6" fillId="0" borderId="12" xfId="54" applyFont="1" applyBorder="1" applyAlignment="1">
      <alignment/>
      <protection/>
    </xf>
    <xf numFmtId="1" fontId="4" fillId="0" borderId="11" xfId="54" applyNumberFormat="1" applyFont="1" applyBorder="1" applyAlignment="1">
      <alignment horizontal="right"/>
      <protection/>
    </xf>
    <xf numFmtId="164" fontId="3" fillId="0" borderId="0" xfId="54" applyNumberFormat="1" applyFont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1" fontId="3" fillId="0" borderId="10" xfId="54" applyNumberFormat="1" applyFont="1" applyBorder="1" applyAlignment="1">
      <alignment horizontal="right"/>
      <protection/>
    </xf>
    <xf numFmtId="0" fontId="4" fillId="33" borderId="10" xfId="54" applyFont="1" applyFill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0" fontId="3" fillId="33" borderId="12" xfId="54" applyFont="1" applyFill="1" applyBorder="1" applyAlignment="1">
      <alignment horizontal="left" wrapText="1"/>
      <protection/>
    </xf>
    <xf numFmtId="2" fontId="4" fillId="0" borderId="11" xfId="54" applyNumberFormat="1" applyFont="1" applyBorder="1" applyAlignment="1">
      <alignment horizontal="right"/>
      <protection/>
    </xf>
    <xf numFmtId="164" fontId="3" fillId="0" borderId="0" xfId="52" applyNumberFormat="1" applyFont="1" applyAlignment="1">
      <alignment horizontal="right"/>
      <protection/>
    </xf>
    <xf numFmtId="164" fontId="4" fillId="0" borderId="11" xfId="54" applyNumberFormat="1" applyFont="1" applyBorder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2" fontId="3" fillId="0" borderId="0" xfId="55" applyNumberFormat="1" applyFont="1" applyAlignment="1">
      <alignment horizontal="right"/>
      <protection/>
    </xf>
    <xf numFmtId="0" fontId="3" fillId="0" borderId="10" xfId="55" applyFont="1" applyBorder="1" applyAlignment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33" borderId="12" xfId="55" applyFont="1" applyFill="1" applyBorder="1" applyAlignment="1">
      <alignment horizontal="right" wrapText="1"/>
      <protection/>
    </xf>
    <xf numFmtId="0" fontId="3" fillId="33" borderId="13" xfId="55" applyFont="1" applyFill="1" applyBorder="1" applyAlignment="1">
      <alignment horizontal="right" wrapText="1"/>
      <protection/>
    </xf>
    <xf numFmtId="0" fontId="3" fillId="33" borderId="11" xfId="55" applyFont="1" applyFill="1" applyBorder="1" applyAlignment="1">
      <alignment horizontal="right" wrapText="1"/>
      <protection/>
    </xf>
    <xf numFmtId="2" fontId="3" fillId="0" borderId="10" xfId="55" applyNumberFormat="1" applyFont="1" applyBorder="1" applyAlignment="1">
      <alignment horizontal="right"/>
      <protection/>
    </xf>
    <xf numFmtId="0" fontId="4" fillId="33" borderId="12" xfId="55" applyFont="1" applyFill="1" applyBorder="1" applyAlignment="1">
      <alignment horizontal="left" wrapText="1"/>
      <protection/>
    </xf>
    <xf numFmtId="0" fontId="4" fillId="33" borderId="10" xfId="55" applyFont="1" applyFill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164" fontId="3" fillId="0" borderId="10" xfId="55" applyNumberFormat="1" applyFont="1" applyBorder="1" applyAlignment="1">
      <alignment horizontal="right"/>
      <protection/>
    </xf>
    <xf numFmtId="0" fontId="3" fillId="33" borderId="12" xfId="55" applyFont="1" applyFill="1" applyBorder="1" applyAlignment="1">
      <alignment horizontal="left" wrapText="1"/>
      <protection/>
    </xf>
    <xf numFmtId="1" fontId="3" fillId="0" borderId="10" xfId="55" applyNumberFormat="1" applyFont="1" applyBorder="1" applyAlignment="1">
      <alignment horizontal="right"/>
      <protection/>
    </xf>
    <xf numFmtId="0" fontId="6" fillId="0" borderId="12" xfId="55" applyFont="1" applyBorder="1" applyAlignment="1">
      <alignment/>
      <protection/>
    </xf>
    <xf numFmtId="2" fontId="4" fillId="0" borderId="11" xfId="55" applyNumberFormat="1" applyFont="1" applyBorder="1" applyAlignment="1">
      <alignment horizontal="right"/>
      <protection/>
    </xf>
    <xf numFmtId="0" fontId="3" fillId="0" borderId="10" xfId="56" applyFont="1" applyBorder="1" applyAlignment="1">
      <alignment/>
      <protection/>
    </xf>
    <xf numFmtId="2" fontId="3" fillId="0" borderId="10" xfId="56" applyNumberFormat="1" applyFont="1" applyBorder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 applyAlignment="1">
      <alignment/>
      <protection/>
    </xf>
    <xf numFmtId="2" fontId="3" fillId="0" borderId="0" xfId="56" applyNumberFormat="1" applyFont="1" applyAlignment="1">
      <alignment horizontal="right"/>
      <protection/>
    </xf>
    <xf numFmtId="0" fontId="3" fillId="0" borderId="10" xfId="56" applyFont="1" applyBorder="1" applyAlignment="1">
      <alignment horizontal="center"/>
      <protection/>
    </xf>
    <xf numFmtId="0" fontId="4" fillId="33" borderId="10" xfId="56" applyFont="1" applyFill="1" applyBorder="1" applyAlignment="1">
      <alignment horizontal="left" wrapText="1"/>
      <protection/>
    </xf>
    <xf numFmtId="0" fontId="3" fillId="0" borderId="10" xfId="56" applyFont="1" applyBorder="1" applyAlignment="1">
      <alignment horizontal="left" wrapText="1"/>
      <protection/>
    </xf>
    <xf numFmtId="0" fontId="4" fillId="33" borderId="12" xfId="56" applyFont="1" applyFill="1" applyBorder="1" applyAlignment="1">
      <alignment horizontal="left" wrapText="1"/>
      <protection/>
    </xf>
    <xf numFmtId="164" fontId="3" fillId="0" borderId="10" xfId="56" applyNumberFormat="1" applyFont="1" applyBorder="1" applyAlignment="1">
      <alignment horizontal="right"/>
      <protection/>
    </xf>
    <xf numFmtId="0" fontId="3" fillId="33" borderId="12" xfId="56" applyFont="1" applyFill="1" applyBorder="1" applyAlignment="1">
      <alignment horizontal="left" wrapText="1"/>
      <protection/>
    </xf>
    <xf numFmtId="1" fontId="3" fillId="0" borderId="10" xfId="56" applyNumberFormat="1" applyFont="1" applyBorder="1" applyAlignment="1">
      <alignment horizontal="right"/>
      <protection/>
    </xf>
    <xf numFmtId="0" fontId="6" fillId="0" borderId="12" xfId="56" applyFont="1" applyBorder="1" applyAlignment="1">
      <alignment/>
      <protection/>
    </xf>
    <xf numFmtId="2" fontId="4" fillId="0" borderId="11" xfId="56" applyNumberFormat="1" applyFont="1" applyBorder="1" applyAlignment="1">
      <alignment horizontal="right"/>
      <protection/>
    </xf>
    <xf numFmtId="0" fontId="3" fillId="0" borderId="10" xfId="57" applyFont="1" applyBorder="1" applyAlignment="1">
      <alignment/>
      <protection/>
    </xf>
    <xf numFmtId="2" fontId="3" fillId="0" borderId="10" xfId="57" applyNumberFormat="1" applyFont="1" applyBorder="1" applyAlignment="1">
      <alignment horizontal="right"/>
      <protection/>
    </xf>
    <xf numFmtId="0" fontId="3" fillId="0" borderId="10" xfId="57" applyFont="1" applyBorder="1" applyAlignment="1">
      <alignment horizontal="right"/>
      <protection/>
    </xf>
    <xf numFmtId="0" fontId="4" fillId="0" borderId="0" xfId="57" applyFont="1" applyAlignment="1">
      <alignment horizontal="center"/>
      <protection/>
    </xf>
    <xf numFmtId="0" fontId="3" fillId="0" borderId="0" xfId="57" applyFont="1" applyAlignment="1">
      <alignment/>
      <protection/>
    </xf>
    <xf numFmtId="2" fontId="3" fillId="0" borderId="0" xfId="57" applyNumberFormat="1" applyFont="1" applyAlignment="1">
      <alignment horizontal="right"/>
      <protection/>
    </xf>
    <xf numFmtId="0" fontId="3" fillId="0" borderId="10" xfId="57" applyFont="1" applyBorder="1" applyAlignment="1">
      <alignment horizontal="center"/>
      <protection/>
    </xf>
    <xf numFmtId="1" fontId="3" fillId="0" borderId="0" xfId="57" applyNumberFormat="1" applyFont="1" applyAlignment="1">
      <alignment horizontal="right"/>
      <protection/>
    </xf>
    <xf numFmtId="0" fontId="4" fillId="33" borderId="12" xfId="57" applyFont="1" applyFill="1" applyBorder="1" applyAlignment="1">
      <alignment horizontal="left" wrapText="1"/>
      <protection/>
    </xf>
    <xf numFmtId="164" fontId="3" fillId="0" borderId="10" xfId="57" applyNumberFormat="1" applyFont="1" applyBorder="1" applyAlignment="1">
      <alignment horizontal="right"/>
      <protection/>
    </xf>
    <xf numFmtId="0" fontId="4" fillId="33" borderId="10" xfId="57" applyFont="1" applyFill="1" applyBorder="1" applyAlignment="1">
      <alignment horizontal="left" wrapText="1"/>
      <protection/>
    </xf>
    <xf numFmtId="0" fontId="3" fillId="0" borderId="10" xfId="57" applyFont="1" applyBorder="1" applyAlignment="1">
      <alignment horizontal="left" wrapText="1"/>
      <protection/>
    </xf>
    <xf numFmtId="0" fontId="3" fillId="33" borderId="12" xfId="57" applyFont="1" applyFill="1" applyBorder="1" applyAlignment="1">
      <alignment horizontal="left" wrapText="1"/>
      <protection/>
    </xf>
    <xf numFmtId="1" fontId="3" fillId="0" borderId="10" xfId="57" applyNumberFormat="1" applyFont="1" applyBorder="1" applyAlignment="1">
      <alignment horizontal="right"/>
      <protection/>
    </xf>
    <xf numFmtId="0" fontId="6" fillId="0" borderId="12" xfId="57" applyFont="1" applyBorder="1" applyAlignment="1">
      <alignment/>
      <protection/>
    </xf>
    <xf numFmtId="2" fontId="4" fillId="0" borderId="11" xfId="57" applyNumberFormat="1" applyFont="1" applyBorder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Лист4" xfId="55"/>
    <cellStyle name="Обычный_Лист5" xfId="56"/>
    <cellStyle name="Обычный_Лист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9">
      <selection activeCell="J27" sqref="J27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43" t="s">
        <v>6</v>
      </c>
      <c r="J7" s="43"/>
      <c r="K7" s="43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44">
        <v>481770.91</v>
      </c>
      <c r="I8" s="44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40" t="s">
        <v>10</v>
      </c>
      <c r="B10" s="40"/>
      <c r="C10" s="40"/>
      <c r="D10" s="40"/>
      <c r="E10" s="40"/>
      <c r="F10" s="45" t="s">
        <v>11</v>
      </c>
      <c r="G10" s="45"/>
      <c r="H10" s="45" t="s">
        <v>12</v>
      </c>
      <c r="I10" s="45"/>
      <c r="J10" s="45" t="s">
        <v>13</v>
      </c>
      <c r="K10" s="45"/>
    </row>
    <row r="11" spans="1:11" ht="15">
      <c r="A11" s="40" t="s">
        <v>14</v>
      </c>
      <c r="B11" s="40"/>
      <c r="C11" s="40"/>
      <c r="D11" s="40"/>
      <c r="E11" s="40"/>
      <c r="F11" s="41">
        <v>318710.31</v>
      </c>
      <c r="G11" s="41"/>
      <c r="H11" s="41">
        <v>305601.46</v>
      </c>
      <c r="I11" s="41"/>
      <c r="J11" s="41">
        <v>13108.85</v>
      </c>
      <c r="K11" s="41"/>
    </row>
    <row r="12" spans="1:11" ht="15">
      <c r="A12" s="40" t="s">
        <v>15</v>
      </c>
      <c r="B12" s="40"/>
      <c r="C12" s="40"/>
      <c r="D12" s="40"/>
      <c r="E12" s="40"/>
      <c r="F12" s="41">
        <v>318710.31</v>
      </c>
      <c r="G12" s="41"/>
      <c r="H12" s="41">
        <v>305601.46</v>
      </c>
      <c r="I12" s="41"/>
      <c r="J12" s="41">
        <v>13108.85</v>
      </c>
      <c r="K12" s="41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45" t="s">
        <v>16</v>
      </c>
      <c r="B14" s="45"/>
      <c r="C14" s="45"/>
      <c r="D14" s="45" t="s">
        <v>17</v>
      </c>
      <c r="E14" s="45"/>
      <c r="F14" s="45"/>
      <c r="G14" s="45"/>
      <c r="H14" s="5" t="s">
        <v>18</v>
      </c>
      <c r="I14" s="5" t="s">
        <v>19</v>
      </c>
      <c r="J14" s="45" t="s">
        <v>20</v>
      </c>
      <c r="K14" s="45"/>
    </row>
    <row r="15" spans="1:11" ht="15">
      <c r="A15" s="51" t="s">
        <v>21</v>
      </c>
      <c r="B15" s="51"/>
      <c r="C15" s="51"/>
      <c r="D15" s="51"/>
      <c r="E15" s="51"/>
      <c r="F15" s="51"/>
      <c r="G15" s="6"/>
      <c r="H15" s="5"/>
      <c r="I15" s="7"/>
      <c r="J15" s="48">
        <v>2175312</v>
      </c>
      <c r="K15" s="48"/>
    </row>
    <row r="16" spans="1:11" ht="15">
      <c r="A16" s="51" t="s">
        <v>22</v>
      </c>
      <c r="B16" s="51"/>
      <c r="C16" s="51"/>
      <c r="D16" s="51"/>
      <c r="E16" s="51"/>
      <c r="F16" s="51"/>
      <c r="G16" s="6"/>
      <c r="H16" s="5"/>
      <c r="I16" s="7"/>
      <c r="J16" s="48">
        <v>2175312</v>
      </c>
      <c r="K16" s="48"/>
    </row>
    <row r="17" spans="1:11" ht="15">
      <c r="A17" s="46"/>
      <c r="B17" s="46"/>
      <c r="C17" s="46"/>
      <c r="D17" s="47" t="s">
        <v>23</v>
      </c>
      <c r="E17" s="47"/>
      <c r="F17" s="47"/>
      <c r="G17" s="47"/>
      <c r="H17" s="5"/>
      <c r="I17" s="8">
        <v>2</v>
      </c>
      <c r="J17" s="48">
        <v>2175312</v>
      </c>
      <c r="K17" s="48"/>
    </row>
    <row r="18" spans="1:11" ht="15">
      <c r="A18" s="49" t="s">
        <v>24</v>
      </c>
      <c r="B18" s="49"/>
      <c r="C18" s="49"/>
      <c r="D18" s="50">
        <v>2175312</v>
      </c>
      <c r="E18" s="50"/>
      <c r="F18" s="50"/>
      <c r="G18" s="50"/>
      <c r="H18" s="50"/>
      <c r="I18" s="50"/>
      <c r="J18" s="50"/>
      <c r="K18" s="50"/>
    </row>
    <row r="19" spans="1:11" ht="15">
      <c r="A19" s="2" t="s">
        <v>25</v>
      </c>
      <c r="B19" s="2"/>
      <c r="C19" s="2"/>
      <c r="D19" s="44">
        <v>-1387939.63</v>
      </c>
      <c r="E19" s="44"/>
      <c r="F19" s="2" t="s">
        <v>9</v>
      </c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4" t="s">
        <v>26</v>
      </c>
      <c r="B21" s="2"/>
      <c r="C21" s="2"/>
      <c r="D21" s="2"/>
      <c r="E21" s="2"/>
      <c r="F21" s="2"/>
      <c r="G21" s="2"/>
      <c r="H21" s="44"/>
      <c r="I21" s="44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40" t="s">
        <v>10</v>
      </c>
      <c r="B23" s="40"/>
      <c r="C23" s="40"/>
      <c r="D23" s="40"/>
      <c r="E23" s="40"/>
      <c r="F23" s="45" t="s">
        <v>11</v>
      </c>
      <c r="G23" s="45"/>
      <c r="H23" s="45" t="s">
        <v>12</v>
      </c>
      <c r="I23" s="45"/>
      <c r="J23" s="45" t="s">
        <v>13</v>
      </c>
      <c r="K23" s="45"/>
    </row>
    <row r="24" spans="1:11" ht="15">
      <c r="A24" s="40" t="s">
        <v>14</v>
      </c>
      <c r="B24" s="40"/>
      <c r="C24" s="40"/>
      <c r="D24" s="40"/>
      <c r="E24" s="40"/>
      <c r="F24" s="41">
        <v>843288.16</v>
      </c>
      <c r="G24" s="41"/>
      <c r="H24" s="41">
        <v>841583.82</v>
      </c>
      <c r="I24" s="41"/>
      <c r="J24" s="41">
        <v>1704.34</v>
      </c>
      <c r="K24" s="41"/>
    </row>
    <row r="25" spans="1:11" ht="15">
      <c r="A25" s="40" t="s">
        <v>15</v>
      </c>
      <c r="B25" s="40"/>
      <c r="C25" s="40"/>
      <c r="D25" s="40"/>
      <c r="E25" s="40"/>
      <c r="F25" s="41">
        <v>843288.16</v>
      </c>
      <c r="G25" s="41"/>
      <c r="H25" s="41">
        <v>841583.82</v>
      </c>
      <c r="I25" s="41"/>
      <c r="J25" s="41">
        <v>1704.34</v>
      </c>
      <c r="K25" s="41"/>
    </row>
    <row r="26" spans="1:1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0" ht="32.25">
      <c r="A27" s="45" t="s">
        <v>16</v>
      </c>
      <c r="B27" s="45"/>
      <c r="C27" s="45"/>
      <c r="D27" s="45" t="s">
        <v>17</v>
      </c>
      <c r="E27" s="45"/>
      <c r="F27" s="45"/>
      <c r="G27" s="45"/>
      <c r="H27" s="45" t="s">
        <v>20</v>
      </c>
      <c r="I27" s="45"/>
      <c r="J27" s="36" t="s">
        <v>142</v>
      </c>
    </row>
    <row r="28" spans="1:10" ht="15">
      <c r="A28" s="51" t="s">
        <v>27</v>
      </c>
      <c r="B28" s="51"/>
      <c r="C28" s="51"/>
      <c r="D28" s="51"/>
      <c r="E28" s="51"/>
      <c r="F28" s="51"/>
      <c r="G28" s="6"/>
      <c r="H28" s="41">
        <v>262585.46</v>
      </c>
      <c r="I28" s="41"/>
      <c r="J28" s="38">
        <f>H28/12/3744.8</f>
        <v>5.843335202592039</v>
      </c>
    </row>
    <row r="29" spans="1:10" ht="15">
      <c r="A29" s="51" t="s">
        <v>28</v>
      </c>
      <c r="B29" s="51"/>
      <c r="C29" s="51"/>
      <c r="D29" s="51"/>
      <c r="E29" s="51"/>
      <c r="F29" s="51"/>
      <c r="G29" s="6"/>
      <c r="H29" s="41">
        <v>64936.33</v>
      </c>
      <c r="I29" s="41"/>
      <c r="J29" s="38">
        <f aca="true" t="shared" si="0" ref="J29:J92">H29/12/3744.8</f>
        <v>1.4450333351135796</v>
      </c>
    </row>
    <row r="30" spans="1:12" ht="24.75" customHeight="1">
      <c r="A30" s="46"/>
      <c r="B30" s="46"/>
      <c r="C30" s="46"/>
      <c r="D30" s="47" t="s">
        <v>30</v>
      </c>
      <c r="E30" s="47"/>
      <c r="F30" s="47"/>
      <c r="G30" s="47"/>
      <c r="H30" s="41">
        <v>21206.22</v>
      </c>
      <c r="I30" s="41"/>
      <c r="J30" s="38">
        <f t="shared" si="0"/>
        <v>0.47190370647297586</v>
      </c>
      <c r="L30" s="37"/>
    </row>
    <row r="31" spans="1:12" ht="24.75" customHeight="1">
      <c r="A31" s="46"/>
      <c r="B31" s="46"/>
      <c r="C31" s="46"/>
      <c r="D31" s="47" t="s">
        <v>31</v>
      </c>
      <c r="E31" s="47"/>
      <c r="F31" s="47"/>
      <c r="G31" s="47"/>
      <c r="H31" s="41">
        <v>19657.22</v>
      </c>
      <c r="I31" s="41"/>
      <c r="J31" s="38">
        <f t="shared" si="0"/>
        <v>0.4374336858221178</v>
      </c>
      <c r="L31" s="37"/>
    </row>
    <row r="32" spans="1:10" ht="24.75" customHeight="1">
      <c r="A32" s="46"/>
      <c r="B32" s="46"/>
      <c r="C32" s="46"/>
      <c r="D32" s="47" t="s">
        <v>32</v>
      </c>
      <c r="E32" s="47"/>
      <c r="F32" s="47"/>
      <c r="G32" s="47"/>
      <c r="H32" s="41">
        <v>1718.62</v>
      </c>
      <c r="I32" s="41"/>
      <c r="J32" s="38">
        <f t="shared" si="0"/>
        <v>0.03824458805098625</v>
      </c>
    </row>
    <row r="33" spans="1:10" ht="15">
      <c r="A33" s="46"/>
      <c r="B33" s="46"/>
      <c r="C33" s="46"/>
      <c r="D33" s="47" t="s">
        <v>33</v>
      </c>
      <c r="E33" s="47"/>
      <c r="F33" s="47"/>
      <c r="G33" s="47"/>
      <c r="H33" s="41">
        <v>109.54</v>
      </c>
      <c r="I33" s="41"/>
      <c r="J33" s="38">
        <f t="shared" si="0"/>
        <v>0.002437602364167201</v>
      </c>
    </row>
    <row r="34" spans="1:10" ht="15">
      <c r="A34" s="46"/>
      <c r="B34" s="46"/>
      <c r="C34" s="46"/>
      <c r="D34" s="47" t="s">
        <v>34</v>
      </c>
      <c r="E34" s="47"/>
      <c r="F34" s="47"/>
      <c r="G34" s="47"/>
      <c r="H34" s="41">
        <v>10497.18</v>
      </c>
      <c r="I34" s="41"/>
      <c r="J34" s="38">
        <f t="shared" si="0"/>
        <v>0.23359458449049347</v>
      </c>
    </row>
    <row r="35" spans="1:10" ht="15">
      <c r="A35" s="46"/>
      <c r="B35" s="46"/>
      <c r="C35" s="46"/>
      <c r="D35" s="47" t="s">
        <v>35</v>
      </c>
      <c r="E35" s="47"/>
      <c r="F35" s="47"/>
      <c r="G35" s="47"/>
      <c r="H35" s="41">
        <v>1127.88</v>
      </c>
      <c r="I35" s="41"/>
      <c r="J35" s="38">
        <f t="shared" si="0"/>
        <v>0.025098803674428544</v>
      </c>
    </row>
    <row r="36" spans="1:10" ht="15">
      <c r="A36" s="46"/>
      <c r="B36" s="46"/>
      <c r="C36" s="46"/>
      <c r="D36" s="47" t="s">
        <v>36</v>
      </c>
      <c r="E36" s="47"/>
      <c r="F36" s="47"/>
      <c r="G36" s="47"/>
      <c r="H36" s="52">
        <v>2883.6</v>
      </c>
      <c r="I36" s="52"/>
      <c r="J36" s="38">
        <f t="shared" si="0"/>
        <v>0.06416898098696859</v>
      </c>
    </row>
    <row r="37" spans="1:10" ht="24.75" customHeight="1">
      <c r="A37" s="46"/>
      <c r="B37" s="46"/>
      <c r="C37" s="46"/>
      <c r="D37" s="47" t="s">
        <v>37</v>
      </c>
      <c r="E37" s="47"/>
      <c r="F37" s="47"/>
      <c r="G37" s="47"/>
      <c r="H37" s="41">
        <v>7736.07</v>
      </c>
      <c r="I37" s="41"/>
      <c r="J37" s="38">
        <f t="shared" si="0"/>
        <v>0.172151383251442</v>
      </c>
    </row>
    <row r="38" spans="1:10" ht="15">
      <c r="A38" s="51" t="s">
        <v>38</v>
      </c>
      <c r="B38" s="51"/>
      <c r="C38" s="51"/>
      <c r="D38" s="51"/>
      <c r="E38" s="51"/>
      <c r="F38" s="51"/>
      <c r="G38" s="6"/>
      <c r="H38" s="41">
        <v>7146.91</v>
      </c>
      <c r="I38" s="41"/>
      <c r="J38" s="38">
        <f t="shared" si="0"/>
        <v>0.15904075874100976</v>
      </c>
    </row>
    <row r="39" spans="1:10" ht="24.75" customHeight="1">
      <c r="A39" s="46"/>
      <c r="B39" s="46"/>
      <c r="C39" s="46"/>
      <c r="D39" s="47" t="s">
        <v>39</v>
      </c>
      <c r="E39" s="47"/>
      <c r="F39" s="47"/>
      <c r="G39" s="47"/>
      <c r="H39" s="41">
        <v>110.41</v>
      </c>
      <c r="I39" s="41"/>
      <c r="J39" s="38">
        <f t="shared" si="0"/>
        <v>0.0024569625436160363</v>
      </c>
    </row>
    <row r="40" spans="1:10" ht="24.75" customHeight="1">
      <c r="A40" s="46"/>
      <c r="B40" s="46"/>
      <c r="C40" s="46"/>
      <c r="D40" s="47" t="s">
        <v>40</v>
      </c>
      <c r="E40" s="47"/>
      <c r="F40" s="47"/>
      <c r="G40" s="47"/>
      <c r="H40" s="41">
        <v>2006.84</v>
      </c>
      <c r="I40" s="41"/>
      <c r="J40" s="38">
        <f t="shared" si="0"/>
        <v>0.04465837071850744</v>
      </c>
    </row>
    <row r="41" spans="1:10" ht="15">
      <c r="A41" s="46"/>
      <c r="B41" s="46"/>
      <c r="C41" s="46"/>
      <c r="D41" s="47" t="s">
        <v>41</v>
      </c>
      <c r="E41" s="47"/>
      <c r="F41" s="47"/>
      <c r="G41" s="47"/>
      <c r="H41" s="41">
        <v>5029.66</v>
      </c>
      <c r="I41" s="41"/>
      <c r="J41" s="38">
        <f t="shared" si="0"/>
        <v>0.11192542547888627</v>
      </c>
    </row>
    <row r="42" spans="1:10" ht="15">
      <c r="A42" s="51" t="s">
        <v>42</v>
      </c>
      <c r="B42" s="51"/>
      <c r="C42" s="51"/>
      <c r="D42" s="51"/>
      <c r="E42" s="51"/>
      <c r="F42" s="51"/>
      <c r="G42" s="6"/>
      <c r="H42" s="41">
        <v>50998.44</v>
      </c>
      <c r="I42" s="41"/>
      <c r="J42" s="38">
        <f t="shared" si="0"/>
        <v>1.1348723563341165</v>
      </c>
    </row>
    <row r="43" spans="1:10" ht="24.75" customHeight="1">
      <c r="A43" s="46"/>
      <c r="B43" s="46"/>
      <c r="C43" s="46"/>
      <c r="D43" s="47" t="s">
        <v>43</v>
      </c>
      <c r="E43" s="47"/>
      <c r="F43" s="47"/>
      <c r="G43" s="47"/>
      <c r="H43" s="41">
        <v>7864.84</v>
      </c>
      <c r="I43" s="41"/>
      <c r="J43" s="38">
        <f t="shared" si="0"/>
        <v>0.17501691234066794</v>
      </c>
    </row>
    <row r="44" spans="1:10" ht="24.75" customHeight="1">
      <c r="A44" s="46"/>
      <c r="B44" s="46"/>
      <c r="C44" s="46"/>
      <c r="D44" s="47" t="s">
        <v>44</v>
      </c>
      <c r="E44" s="47"/>
      <c r="F44" s="47"/>
      <c r="G44" s="47"/>
      <c r="H44" s="41">
        <v>9531.57</v>
      </c>
      <c r="I44" s="41"/>
      <c r="J44" s="38">
        <f t="shared" si="0"/>
        <v>0.2121067880794702</v>
      </c>
    </row>
    <row r="45" spans="1:10" ht="24.75" customHeight="1">
      <c r="A45" s="46"/>
      <c r="B45" s="46"/>
      <c r="C45" s="46"/>
      <c r="D45" s="47" t="s">
        <v>45</v>
      </c>
      <c r="E45" s="47"/>
      <c r="F45" s="47"/>
      <c r="G45" s="47"/>
      <c r="H45" s="41">
        <v>4917.26</v>
      </c>
      <c r="I45" s="41"/>
      <c r="J45" s="38">
        <f t="shared" si="0"/>
        <v>0.10942417930641601</v>
      </c>
    </row>
    <row r="46" spans="1:10" ht="15">
      <c r="A46" s="46"/>
      <c r="B46" s="46"/>
      <c r="C46" s="46"/>
      <c r="D46" s="47" t="s">
        <v>46</v>
      </c>
      <c r="E46" s="47"/>
      <c r="F46" s="47"/>
      <c r="G46" s="47"/>
      <c r="H46" s="41">
        <v>5144.26</v>
      </c>
      <c r="I46" s="41"/>
      <c r="J46" s="38">
        <f t="shared" si="0"/>
        <v>0.11447562842697429</v>
      </c>
    </row>
    <row r="47" spans="1:10" ht="24.75" customHeight="1">
      <c r="A47" s="46"/>
      <c r="B47" s="46"/>
      <c r="C47" s="46"/>
      <c r="D47" s="47" t="s">
        <v>47</v>
      </c>
      <c r="E47" s="47"/>
      <c r="F47" s="47"/>
      <c r="G47" s="47"/>
      <c r="H47" s="52">
        <v>8792.3</v>
      </c>
      <c r="I47" s="52"/>
      <c r="J47" s="38">
        <f t="shared" si="0"/>
        <v>0.19565575375631986</v>
      </c>
    </row>
    <row r="48" spans="1:11" ht="24.75" customHeight="1">
      <c r="A48" s="46"/>
      <c r="B48" s="46"/>
      <c r="C48" s="46"/>
      <c r="D48" s="47" t="s">
        <v>48</v>
      </c>
      <c r="E48" s="47"/>
      <c r="F48" s="47"/>
      <c r="G48" s="47"/>
      <c r="H48" s="41">
        <v>14748.21</v>
      </c>
      <c r="I48" s="41"/>
      <c r="J48" s="38">
        <f t="shared" si="0"/>
        <v>0.3281930944242683</v>
      </c>
      <c r="K48" s="37"/>
    </row>
    <row r="49" spans="1:10" ht="15">
      <c r="A49" s="51" t="s">
        <v>49</v>
      </c>
      <c r="B49" s="51"/>
      <c r="C49" s="51"/>
      <c r="D49" s="51"/>
      <c r="E49" s="51"/>
      <c r="F49" s="51"/>
      <c r="G49" s="6"/>
      <c r="H49" s="41">
        <v>139503.78</v>
      </c>
      <c r="I49" s="41"/>
      <c r="J49" s="38">
        <f t="shared" si="0"/>
        <v>3.1043887524033327</v>
      </c>
    </row>
    <row r="50" spans="1:10" ht="15">
      <c r="A50" s="46"/>
      <c r="B50" s="46"/>
      <c r="C50" s="46"/>
      <c r="D50" s="47" t="s">
        <v>50</v>
      </c>
      <c r="E50" s="47"/>
      <c r="F50" s="47"/>
      <c r="G50" s="47"/>
      <c r="H50" s="41">
        <v>6525.91</v>
      </c>
      <c r="I50" s="41"/>
      <c r="J50" s="38">
        <f t="shared" si="0"/>
        <v>0.14522159616890976</v>
      </c>
    </row>
    <row r="51" spans="1:10" ht="15">
      <c r="A51" s="46"/>
      <c r="B51" s="46"/>
      <c r="C51" s="46"/>
      <c r="D51" s="47" t="s">
        <v>51</v>
      </c>
      <c r="E51" s="47"/>
      <c r="F51" s="47"/>
      <c r="G51" s="47"/>
      <c r="H51" s="41">
        <v>132977.87</v>
      </c>
      <c r="I51" s="41"/>
      <c r="J51" s="38">
        <f t="shared" si="0"/>
        <v>2.9591671562344226</v>
      </c>
    </row>
    <row r="52" spans="1:10" ht="15">
      <c r="A52" s="51" t="s">
        <v>52</v>
      </c>
      <c r="B52" s="51"/>
      <c r="C52" s="51"/>
      <c r="D52" s="51"/>
      <c r="E52" s="51"/>
      <c r="F52" s="51"/>
      <c r="G52" s="6"/>
      <c r="H52" s="41">
        <v>17092.27</v>
      </c>
      <c r="I52" s="41"/>
      <c r="J52" s="38">
        <f t="shared" si="0"/>
        <v>0.38035564872178307</v>
      </c>
    </row>
    <row r="53" spans="1:10" ht="15">
      <c r="A53" s="53" t="s">
        <v>53</v>
      </c>
      <c r="B53" s="53"/>
      <c r="C53" s="53"/>
      <c r="D53" s="53"/>
      <c r="E53" s="53"/>
      <c r="F53" s="53"/>
      <c r="G53" s="6"/>
      <c r="H53" s="41">
        <v>3355.18</v>
      </c>
      <c r="I53" s="41"/>
      <c r="J53" s="38">
        <f t="shared" si="0"/>
        <v>0.0746630883714306</v>
      </c>
    </row>
    <row r="54" spans="1:10" ht="15">
      <c r="A54" s="53" t="s">
        <v>54</v>
      </c>
      <c r="B54" s="53"/>
      <c r="C54" s="53"/>
      <c r="D54" s="53"/>
      <c r="E54" s="53"/>
      <c r="F54" s="53"/>
      <c r="G54" s="6"/>
      <c r="H54" s="41">
        <v>2987.09</v>
      </c>
      <c r="I54" s="41"/>
      <c r="J54" s="38">
        <f t="shared" si="0"/>
        <v>0.066471952218187</v>
      </c>
    </row>
    <row r="55" spans="1:10" ht="15">
      <c r="A55" s="53" t="s">
        <v>55</v>
      </c>
      <c r="B55" s="53"/>
      <c r="C55" s="53"/>
      <c r="D55" s="53"/>
      <c r="E55" s="53"/>
      <c r="F55" s="53"/>
      <c r="G55" s="6"/>
      <c r="H55" s="48">
        <v>10750</v>
      </c>
      <c r="I55" s="48"/>
      <c r="J55" s="38">
        <f t="shared" si="0"/>
        <v>0.2392206081321655</v>
      </c>
    </row>
    <row r="56" spans="1:10" ht="15">
      <c r="A56" s="51" t="s">
        <v>56</v>
      </c>
      <c r="B56" s="51"/>
      <c r="C56" s="51"/>
      <c r="D56" s="51"/>
      <c r="E56" s="51"/>
      <c r="F56" s="51"/>
      <c r="G56" s="6"/>
      <c r="H56" s="41">
        <v>62785.54</v>
      </c>
      <c r="I56" s="41"/>
      <c r="J56" s="38">
        <f t="shared" si="0"/>
        <v>1.3971716335540838</v>
      </c>
    </row>
    <row r="57" spans="1:10" ht="24.75" customHeight="1">
      <c r="A57" s="46"/>
      <c r="B57" s="46"/>
      <c r="C57" s="46"/>
      <c r="D57" s="47" t="s">
        <v>57</v>
      </c>
      <c r="E57" s="47"/>
      <c r="F57" s="47"/>
      <c r="G57" s="47"/>
      <c r="H57" s="41">
        <v>62785.54</v>
      </c>
      <c r="I57" s="41"/>
      <c r="J57" s="38">
        <f t="shared" si="0"/>
        <v>1.3971716335540838</v>
      </c>
    </row>
    <row r="58" spans="1:10" ht="15">
      <c r="A58" s="51" t="s">
        <v>58</v>
      </c>
      <c r="B58" s="51"/>
      <c r="C58" s="51"/>
      <c r="D58" s="51"/>
      <c r="E58" s="51"/>
      <c r="F58" s="51"/>
      <c r="G58" s="6"/>
      <c r="H58" s="41">
        <v>24885.08</v>
      </c>
      <c r="I58" s="41"/>
      <c r="J58" s="38">
        <f t="shared" si="0"/>
        <v>0.5537696717225664</v>
      </c>
    </row>
    <row r="59" spans="1:10" ht="15">
      <c r="A59" s="46"/>
      <c r="B59" s="46"/>
      <c r="C59" s="46"/>
      <c r="D59" s="47" t="s">
        <v>59</v>
      </c>
      <c r="E59" s="47"/>
      <c r="F59" s="47"/>
      <c r="G59" s="47"/>
      <c r="H59" s="54">
        <v>1334.97</v>
      </c>
      <c r="I59" s="54"/>
      <c r="J59" s="38">
        <f t="shared" si="0"/>
        <v>0.02970719397564623</v>
      </c>
    </row>
    <row r="60" spans="1:10" ht="15">
      <c r="A60" s="46"/>
      <c r="B60" s="46"/>
      <c r="C60" s="46"/>
      <c r="D60" s="47" t="s">
        <v>60</v>
      </c>
      <c r="E60" s="47"/>
      <c r="F60" s="47"/>
      <c r="G60" s="47"/>
      <c r="H60" s="54">
        <v>1144.97</v>
      </c>
      <c r="I60" s="54"/>
      <c r="J60" s="38">
        <f t="shared" si="0"/>
        <v>0.02547910880865912</v>
      </c>
    </row>
    <row r="61" spans="1:10" ht="15" customHeight="1">
      <c r="A61" s="46"/>
      <c r="B61" s="46"/>
      <c r="C61" s="46"/>
      <c r="D61" s="47" t="s">
        <v>61</v>
      </c>
      <c r="E61" s="47"/>
      <c r="F61" s="47"/>
      <c r="G61" s="47"/>
      <c r="H61" s="41">
        <v>769.83</v>
      </c>
      <c r="I61" s="41"/>
      <c r="J61" s="38">
        <f t="shared" si="0"/>
        <v>0.01713108844264046</v>
      </c>
    </row>
    <row r="62" spans="1:10" ht="15" customHeight="1">
      <c r="A62" s="46"/>
      <c r="B62" s="46"/>
      <c r="C62" s="46"/>
      <c r="D62" s="47" t="s">
        <v>62</v>
      </c>
      <c r="E62" s="47"/>
      <c r="F62" s="47"/>
      <c r="G62" s="47"/>
      <c r="H62" s="48">
        <v>80</v>
      </c>
      <c r="I62" s="48"/>
      <c r="J62" s="38">
        <f t="shared" si="0"/>
        <v>0.0017802463860998362</v>
      </c>
    </row>
    <row r="63" spans="1:10" ht="15" customHeight="1">
      <c r="A63" s="46"/>
      <c r="B63" s="46"/>
      <c r="C63" s="46"/>
      <c r="D63" s="47" t="s">
        <v>63</v>
      </c>
      <c r="E63" s="47"/>
      <c r="F63" s="47"/>
      <c r="G63" s="47"/>
      <c r="H63" s="48">
        <v>855</v>
      </c>
      <c r="I63" s="48"/>
      <c r="J63" s="38">
        <f t="shared" si="0"/>
        <v>0.019026383251442</v>
      </c>
    </row>
    <row r="64" spans="1:10" ht="15" customHeight="1">
      <c r="A64" s="46"/>
      <c r="B64" s="46"/>
      <c r="C64" s="46"/>
      <c r="D64" s="47" t="s">
        <v>64</v>
      </c>
      <c r="E64" s="47"/>
      <c r="F64" s="47"/>
      <c r="G64" s="47"/>
      <c r="H64" s="48">
        <v>824</v>
      </c>
      <c r="I64" s="48"/>
      <c r="J64" s="38">
        <f t="shared" si="0"/>
        <v>0.018336537776828313</v>
      </c>
    </row>
    <row r="65" spans="1:10" ht="15" customHeight="1">
      <c r="A65" s="46"/>
      <c r="B65" s="46"/>
      <c r="C65" s="46"/>
      <c r="D65" s="47" t="s">
        <v>65</v>
      </c>
      <c r="E65" s="47"/>
      <c r="F65" s="47"/>
      <c r="G65" s="47"/>
      <c r="H65" s="48">
        <v>5025</v>
      </c>
      <c r="I65" s="48"/>
      <c r="J65" s="38">
        <f t="shared" si="0"/>
        <v>0.11182172612689596</v>
      </c>
    </row>
    <row r="66" spans="1:10" ht="15" customHeight="1">
      <c r="A66" s="46"/>
      <c r="B66" s="46"/>
      <c r="C66" s="46"/>
      <c r="D66" s="47" t="s">
        <v>66</v>
      </c>
      <c r="E66" s="47"/>
      <c r="F66" s="47"/>
      <c r="G66" s="47"/>
      <c r="H66" s="48">
        <v>5924</v>
      </c>
      <c r="I66" s="48"/>
      <c r="J66" s="38">
        <f t="shared" si="0"/>
        <v>0.13182724489069286</v>
      </c>
    </row>
    <row r="67" spans="1:10" ht="15" customHeight="1">
      <c r="A67" s="46"/>
      <c r="B67" s="46"/>
      <c r="C67" s="46"/>
      <c r="D67" s="47" t="s">
        <v>67</v>
      </c>
      <c r="E67" s="47"/>
      <c r="F67" s="47"/>
      <c r="G67" s="47"/>
      <c r="H67" s="48">
        <v>352</v>
      </c>
      <c r="I67" s="48"/>
      <c r="J67" s="38">
        <f t="shared" si="0"/>
        <v>0.00783308409883928</v>
      </c>
    </row>
    <row r="68" spans="1:10" ht="24.75" customHeight="1">
      <c r="A68" s="46"/>
      <c r="B68" s="46"/>
      <c r="C68" s="46"/>
      <c r="D68" s="47" t="s">
        <v>68</v>
      </c>
      <c r="E68" s="47"/>
      <c r="F68" s="47"/>
      <c r="G68" s="47"/>
      <c r="H68" s="41">
        <v>8575.31</v>
      </c>
      <c r="I68" s="41"/>
      <c r="J68" s="38">
        <f t="shared" si="0"/>
        <v>0.1908270579648223</v>
      </c>
    </row>
    <row r="69" spans="1:10" ht="24.75" customHeight="1">
      <c r="A69" s="51" t="s">
        <v>69</v>
      </c>
      <c r="B69" s="51"/>
      <c r="C69" s="51"/>
      <c r="D69" s="51"/>
      <c r="E69" s="51"/>
      <c r="F69" s="51"/>
      <c r="G69" s="6"/>
      <c r="H69" s="48">
        <v>8996</v>
      </c>
      <c r="I69" s="48"/>
      <c r="J69" s="38">
        <f t="shared" si="0"/>
        <v>0.20018870611692657</v>
      </c>
    </row>
    <row r="70" spans="1:10" ht="15">
      <c r="A70" s="46"/>
      <c r="B70" s="46"/>
      <c r="C70" s="46"/>
      <c r="D70" s="47" t="s">
        <v>70</v>
      </c>
      <c r="E70" s="47"/>
      <c r="F70" s="47"/>
      <c r="G70" s="47"/>
      <c r="H70" s="48">
        <v>8996</v>
      </c>
      <c r="I70" s="48"/>
      <c r="J70" s="38">
        <f t="shared" si="0"/>
        <v>0.20018870611692657</v>
      </c>
    </row>
    <row r="71" spans="1:10" ht="24.75" customHeight="1">
      <c r="A71" s="51" t="s">
        <v>71</v>
      </c>
      <c r="B71" s="51"/>
      <c r="C71" s="51"/>
      <c r="D71" s="51"/>
      <c r="E71" s="51"/>
      <c r="F71" s="51"/>
      <c r="G71" s="6"/>
      <c r="H71" s="48">
        <v>49200</v>
      </c>
      <c r="I71" s="48"/>
      <c r="J71" s="38">
        <f t="shared" si="0"/>
        <v>1.0948515274513992</v>
      </c>
    </row>
    <row r="72" spans="1:10" ht="15">
      <c r="A72" s="46"/>
      <c r="B72" s="46"/>
      <c r="C72" s="46"/>
      <c r="D72" s="47" t="s">
        <v>72</v>
      </c>
      <c r="E72" s="47"/>
      <c r="F72" s="47"/>
      <c r="G72" s="47"/>
      <c r="H72" s="48">
        <v>16500</v>
      </c>
      <c r="I72" s="48"/>
      <c r="J72" s="38">
        <f t="shared" si="0"/>
        <v>0.3671758171330912</v>
      </c>
    </row>
    <row r="73" spans="1:10" ht="24.75" customHeight="1">
      <c r="A73" s="46"/>
      <c r="B73" s="46"/>
      <c r="C73" s="46"/>
      <c r="D73" s="47" t="s">
        <v>73</v>
      </c>
      <c r="E73" s="47"/>
      <c r="F73" s="47"/>
      <c r="G73" s="47"/>
      <c r="H73" s="48">
        <v>32700</v>
      </c>
      <c r="I73" s="48"/>
      <c r="J73" s="38">
        <f t="shared" si="0"/>
        <v>0.727675710318308</v>
      </c>
    </row>
    <row r="74" spans="1:10" ht="24.75" customHeight="1">
      <c r="A74" s="51" t="s">
        <v>74</v>
      </c>
      <c r="B74" s="51"/>
      <c r="C74" s="51"/>
      <c r="D74" s="51"/>
      <c r="E74" s="51"/>
      <c r="F74" s="51"/>
      <c r="G74" s="6"/>
      <c r="H74" s="52">
        <v>13319.4</v>
      </c>
      <c r="I74" s="52"/>
      <c r="J74" s="38">
        <f t="shared" si="0"/>
        <v>0.296397671437727</v>
      </c>
    </row>
    <row r="75" spans="1:10" ht="15">
      <c r="A75" s="46"/>
      <c r="B75" s="46"/>
      <c r="C75" s="46"/>
      <c r="D75" s="47" t="s">
        <v>75</v>
      </c>
      <c r="E75" s="47"/>
      <c r="F75" s="47"/>
      <c r="G75" s="47"/>
      <c r="H75" s="41">
        <v>835.18</v>
      </c>
      <c r="I75" s="41"/>
      <c r="J75" s="38">
        <f t="shared" si="0"/>
        <v>0.018585327209285765</v>
      </c>
    </row>
    <row r="76" spans="1:10" ht="15">
      <c r="A76" s="46"/>
      <c r="B76" s="46"/>
      <c r="C76" s="46"/>
      <c r="D76" s="47" t="s">
        <v>76</v>
      </c>
      <c r="E76" s="47"/>
      <c r="F76" s="47"/>
      <c r="G76" s="47"/>
      <c r="H76" s="41">
        <v>4317.22</v>
      </c>
      <c r="I76" s="41"/>
      <c r="J76" s="38">
        <f t="shared" si="0"/>
        <v>0.09607144128747419</v>
      </c>
    </row>
    <row r="77" spans="1:10" ht="24.75" customHeight="1">
      <c r="A77" s="46"/>
      <c r="B77" s="46"/>
      <c r="C77" s="46"/>
      <c r="D77" s="47" t="s">
        <v>77</v>
      </c>
      <c r="E77" s="47"/>
      <c r="F77" s="47"/>
      <c r="G77" s="47"/>
      <c r="H77" s="48">
        <v>8167</v>
      </c>
      <c r="I77" s="48"/>
      <c r="J77" s="38">
        <f t="shared" si="0"/>
        <v>0.18174090294096704</v>
      </c>
    </row>
    <row r="78" spans="1:10" ht="24.75" customHeight="1">
      <c r="A78" s="51" t="s">
        <v>78</v>
      </c>
      <c r="B78" s="51"/>
      <c r="C78" s="51"/>
      <c r="D78" s="51"/>
      <c r="E78" s="51"/>
      <c r="F78" s="51"/>
      <c r="G78" s="6"/>
      <c r="H78" s="41">
        <v>525.75</v>
      </c>
      <c r="I78" s="41"/>
      <c r="J78" s="38">
        <f t="shared" si="0"/>
        <v>0.01169955671864986</v>
      </c>
    </row>
    <row r="79" spans="1:10" ht="24.75" customHeight="1">
      <c r="A79" s="51" t="s">
        <v>80</v>
      </c>
      <c r="B79" s="51"/>
      <c r="C79" s="51"/>
      <c r="D79" s="51"/>
      <c r="E79" s="51"/>
      <c r="F79" s="51"/>
      <c r="G79" s="6"/>
      <c r="H79" s="41">
        <v>7137.87</v>
      </c>
      <c r="I79" s="41"/>
      <c r="J79" s="38">
        <f t="shared" si="0"/>
        <v>0.15883959089938046</v>
      </c>
    </row>
    <row r="80" spans="1:10" ht="24.75" customHeight="1">
      <c r="A80" s="46"/>
      <c r="B80" s="46"/>
      <c r="C80" s="46"/>
      <c r="D80" s="47" t="s">
        <v>82</v>
      </c>
      <c r="E80" s="47"/>
      <c r="F80" s="47"/>
      <c r="G80" s="47"/>
      <c r="H80" s="41">
        <v>7137.87</v>
      </c>
      <c r="I80" s="41"/>
      <c r="J80" s="38">
        <f t="shared" si="0"/>
        <v>0.15883959089938046</v>
      </c>
    </row>
    <row r="81" spans="1:10" ht="15">
      <c r="A81" s="51" t="s">
        <v>83</v>
      </c>
      <c r="B81" s="51"/>
      <c r="C81" s="51"/>
      <c r="D81" s="51"/>
      <c r="E81" s="51"/>
      <c r="F81" s="51"/>
      <c r="G81" s="6"/>
      <c r="H81" s="41">
        <v>3763.82</v>
      </c>
      <c r="I81" s="41"/>
      <c r="J81" s="38">
        <f t="shared" si="0"/>
        <v>0.08375658691162857</v>
      </c>
    </row>
    <row r="82" spans="1:10" ht="15">
      <c r="A82" s="46"/>
      <c r="B82" s="46"/>
      <c r="C82" s="46"/>
      <c r="D82" s="47" t="s">
        <v>84</v>
      </c>
      <c r="E82" s="47"/>
      <c r="F82" s="47"/>
      <c r="G82" s="47"/>
      <c r="H82" s="48">
        <v>385</v>
      </c>
      <c r="I82" s="48"/>
      <c r="J82" s="38">
        <f t="shared" si="0"/>
        <v>0.008567435733105462</v>
      </c>
    </row>
    <row r="83" spans="1:10" ht="15">
      <c r="A83" s="46"/>
      <c r="B83" s="46"/>
      <c r="C83" s="46"/>
      <c r="D83" s="47" t="s">
        <v>85</v>
      </c>
      <c r="E83" s="47"/>
      <c r="F83" s="47"/>
      <c r="G83" s="47"/>
      <c r="H83" s="41">
        <v>3079.82</v>
      </c>
      <c r="I83" s="41"/>
      <c r="J83" s="38">
        <f t="shared" si="0"/>
        <v>0.06853548031047497</v>
      </c>
    </row>
    <row r="84" spans="1:10" ht="15">
      <c r="A84" s="46"/>
      <c r="B84" s="46"/>
      <c r="C84" s="46"/>
      <c r="D84" s="47" t="s">
        <v>86</v>
      </c>
      <c r="E84" s="47"/>
      <c r="F84" s="47"/>
      <c r="G84" s="47"/>
      <c r="H84" s="48">
        <v>299</v>
      </c>
      <c r="I84" s="48"/>
      <c r="J84" s="38">
        <f t="shared" si="0"/>
        <v>0.006653670868048138</v>
      </c>
    </row>
    <row r="85" spans="1:10" ht="15">
      <c r="A85" s="51" t="s">
        <v>87</v>
      </c>
      <c r="B85" s="51"/>
      <c r="C85" s="51"/>
      <c r="D85" s="51"/>
      <c r="E85" s="51"/>
      <c r="F85" s="51"/>
      <c r="G85" s="6"/>
      <c r="H85" s="41">
        <v>183431.83</v>
      </c>
      <c r="I85" s="41"/>
      <c r="J85" s="38">
        <f t="shared" si="0"/>
        <v>4.081923155664744</v>
      </c>
    </row>
    <row r="86" spans="1:10" ht="15">
      <c r="A86" s="51" t="s">
        <v>88</v>
      </c>
      <c r="B86" s="51"/>
      <c r="C86" s="51"/>
      <c r="D86" s="51"/>
      <c r="E86" s="51"/>
      <c r="F86" s="51"/>
      <c r="G86" s="6"/>
      <c r="H86" s="41">
        <v>59569.34</v>
      </c>
      <c r="I86" s="41"/>
      <c r="J86" s="38">
        <f t="shared" si="0"/>
        <v>1.325601278216905</v>
      </c>
    </row>
    <row r="87" spans="1:10" ht="15">
      <c r="A87" s="53" t="s">
        <v>89</v>
      </c>
      <c r="B87" s="53"/>
      <c r="C87" s="53"/>
      <c r="D87" s="53"/>
      <c r="E87" s="53"/>
      <c r="F87" s="53"/>
      <c r="G87" s="6"/>
      <c r="H87" s="41">
        <v>26452.37</v>
      </c>
      <c r="I87" s="41"/>
      <c r="J87" s="38">
        <f t="shared" si="0"/>
        <v>0.5886467012034465</v>
      </c>
    </row>
    <row r="88" spans="1:10" ht="15">
      <c r="A88" s="53" t="s">
        <v>90</v>
      </c>
      <c r="B88" s="53"/>
      <c r="C88" s="53"/>
      <c r="D88" s="53"/>
      <c r="E88" s="53"/>
      <c r="F88" s="53"/>
      <c r="G88" s="6"/>
      <c r="H88" s="41">
        <v>33116.97</v>
      </c>
      <c r="I88" s="41"/>
      <c r="J88" s="38">
        <f t="shared" si="0"/>
        <v>0.7369545770134586</v>
      </c>
    </row>
    <row r="89" spans="1:10" ht="45" customHeight="1">
      <c r="A89" s="51" t="s">
        <v>91</v>
      </c>
      <c r="B89" s="51"/>
      <c r="C89" s="51"/>
      <c r="D89" s="51"/>
      <c r="E89" s="51"/>
      <c r="F89" s="51"/>
      <c r="G89" s="6"/>
      <c r="H89" s="41">
        <v>143439.89</v>
      </c>
      <c r="I89" s="41"/>
      <c r="J89" s="38">
        <f t="shared" si="0"/>
        <v>3.1919793224382254</v>
      </c>
    </row>
    <row r="90" spans="1:10" ht="15">
      <c r="A90" s="53" t="s">
        <v>92</v>
      </c>
      <c r="B90" s="53"/>
      <c r="C90" s="53"/>
      <c r="D90" s="53"/>
      <c r="E90" s="53"/>
      <c r="F90" s="53"/>
      <c r="G90" s="6"/>
      <c r="H90" s="41">
        <v>72167.11</v>
      </c>
      <c r="I90" s="41"/>
      <c r="J90" s="38">
        <f t="shared" si="0"/>
        <v>1.605940459659617</v>
      </c>
    </row>
    <row r="91" spans="1:10" ht="15">
      <c r="A91" s="53" t="s">
        <v>93</v>
      </c>
      <c r="B91" s="53"/>
      <c r="C91" s="53"/>
      <c r="D91" s="53"/>
      <c r="E91" s="53"/>
      <c r="F91" s="53"/>
      <c r="G91" s="6"/>
      <c r="H91" s="41">
        <v>12102.93</v>
      </c>
      <c r="I91" s="41"/>
      <c r="J91" s="38">
        <f t="shared" si="0"/>
        <v>0.2693274674214911</v>
      </c>
    </row>
    <row r="92" spans="1:10" ht="15">
      <c r="A92" s="53" t="s">
        <v>94</v>
      </c>
      <c r="B92" s="53"/>
      <c r="C92" s="53"/>
      <c r="D92" s="53"/>
      <c r="E92" s="53"/>
      <c r="F92" s="53"/>
      <c r="G92" s="6"/>
      <c r="H92" s="41">
        <v>59169.85</v>
      </c>
      <c r="I92" s="41"/>
      <c r="J92" s="38">
        <f t="shared" si="0"/>
        <v>1.3167113953571172</v>
      </c>
    </row>
    <row r="93" spans="1:10" ht="15">
      <c r="A93" s="49" t="s">
        <v>24</v>
      </c>
      <c r="B93" s="49"/>
      <c r="C93" s="49"/>
      <c r="D93" s="55">
        <v>836732.25</v>
      </c>
      <c r="E93" s="55"/>
      <c r="F93" s="55"/>
      <c r="G93" s="55"/>
      <c r="H93" s="55"/>
      <c r="I93" s="55"/>
      <c r="J93" s="39"/>
    </row>
    <row r="94" spans="1:11" ht="15">
      <c r="A94" s="2"/>
      <c r="B94" s="2"/>
      <c r="C94" s="2"/>
      <c r="D94" s="44"/>
      <c r="E94" s="44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43" t="s">
        <v>95</v>
      </c>
      <c r="B96" s="43"/>
      <c r="C96" s="2"/>
      <c r="D96" s="2"/>
      <c r="E96" s="2"/>
      <c r="F96" s="2"/>
      <c r="G96" s="2"/>
      <c r="H96" s="2"/>
      <c r="I96" s="2"/>
      <c r="J96" s="2" t="s">
        <v>96</v>
      </c>
      <c r="K96" s="2"/>
    </row>
    <row r="97" spans="1:11" ht="15">
      <c r="A97" s="2" t="s">
        <v>0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</sheetData>
  <sheetProtection/>
  <mergeCells count="219">
    <mergeCell ref="A93:C93"/>
    <mergeCell ref="D93:I93"/>
    <mergeCell ref="D94:E94"/>
    <mergeCell ref="A96:B96"/>
    <mergeCell ref="A92:F92"/>
    <mergeCell ref="H92:I92"/>
    <mergeCell ref="A86:F86"/>
    <mergeCell ref="H86:I86"/>
    <mergeCell ref="A87:F87"/>
    <mergeCell ref="H87:I87"/>
    <mergeCell ref="A85:F85"/>
    <mergeCell ref="H85:I85"/>
    <mergeCell ref="A90:F90"/>
    <mergeCell ref="H90:I90"/>
    <mergeCell ref="A91:F91"/>
    <mergeCell ref="H91:I91"/>
    <mergeCell ref="A88:F88"/>
    <mergeCell ref="H88:I88"/>
    <mergeCell ref="A89:F89"/>
    <mergeCell ref="H89:I89"/>
    <mergeCell ref="A84:C84"/>
    <mergeCell ref="D84:G84"/>
    <mergeCell ref="H84:I84"/>
    <mergeCell ref="A82:C82"/>
    <mergeCell ref="D82:G82"/>
    <mergeCell ref="H82:I82"/>
    <mergeCell ref="A83:C83"/>
    <mergeCell ref="D83:G83"/>
    <mergeCell ref="H83:I83"/>
    <mergeCell ref="A77:C77"/>
    <mergeCell ref="D77:G77"/>
    <mergeCell ref="H77:I77"/>
    <mergeCell ref="A78:F78"/>
    <mergeCell ref="H78:I78"/>
    <mergeCell ref="A80:C80"/>
    <mergeCell ref="D80:G80"/>
    <mergeCell ref="H80:I80"/>
    <mergeCell ref="A81:F81"/>
    <mergeCell ref="H81:I81"/>
    <mergeCell ref="A79:F79"/>
    <mergeCell ref="H79:I79"/>
    <mergeCell ref="A75:C75"/>
    <mergeCell ref="D75:G75"/>
    <mergeCell ref="H75:I75"/>
    <mergeCell ref="A76:C76"/>
    <mergeCell ref="D76:G76"/>
    <mergeCell ref="H76:I76"/>
    <mergeCell ref="A73:C73"/>
    <mergeCell ref="D73:G73"/>
    <mergeCell ref="H73:I73"/>
    <mergeCell ref="A74:F74"/>
    <mergeCell ref="H74:I74"/>
    <mergeCell ref="A71:F71"/>
    <mergeCell ref="H71:I71"/>
    <mergeCell ref="A72:C72"/>
    <mergeCell ref="D72:G72"/>
    <mergeCell ref="H72:I72"/>
    <mergeCell ref="A69:F69"/>
    <mergeCell ref="H69:I69"/>
    <mergeCell ref="A70:C70"/>
    <mergeCell ref="D70:G70"/>
    <mergeCell ref="H70:I70"/>
    <mergeCell ref="A68:C68"/>
    <mergeCell ref="D68:G68"/>
    <mergeCell ref="H68:I68"/>
    <mergeCell ref="A66:C66"/>
    <mergeCell ref="D66:G66"/>
    <mergeCell ref="H66:I66"/>
    <mergeCell ref="A67:C67"/>
    <mergeCell ref="D67:G67"/>
    <mergeCell ref="H67:I67"/>
    <mergeCell ref="A64:C64"/>
    <mergeCell ref="D64:G64"/>
    <mergeCell ref="H64:I64"/>
    <mergeCell ref="A65:C65"/>
    <mergeCell ref="D65:G65"/>
    <mergeCell ref="H65:I65"/>
    <mergeCell ref="A63:C63"/>
    <mergeCell ref="D63:G63"/>
    <mergeCell ref="H63:I63"/>
    <mergeCell ref="A62:C62"/>
    <mergeCell ref="D62:G62"/>
    <mergeCell ref="H62:I62"/>
    <mergeCell ref="A60:C60"/>
    <mergeCell ref="D60:G60"/>
    <mergeCell ref="H60:I60"/>
    <mergeCell ref="A61:C61"/>
    <mergeCell ref="D61:G61"/>
    <mergeCell ref="H61:I61"/>
    <mergeCell ref="A55:F55"/>
    <mergeCell ref="H55:I55"/>
    <mergeCell ref="A54:F54"/>
    <mergeCell ref="H54:I54"/>
    <mergeCell ref="A58:F58"/>
    <mergeCell ref="H58:I58"/>
    <mergeCell ref="A59:C59"/>
    <mergeCell ref="D59:G59"/>
    <mergeCell ref="H59:I59"/>
    <mergeCell ref="A56:F56"/>
    <mergeCell ref="H56:I56"/>
    <mergeCell ref="A57:C57"/>
    <mergeCell ref="D57:G57"/>
    <mergeCell ref="H57:I57"/>
    <mergeCell ref="A51:C51"/>
    <mergeCell ref="D51:G51"/>
    <mergeCell ref="H51:I51"/>
    <mergeCell ref="A52:F52"/>
    <mergeCell ref="H52:I52"/>
    <mergeCell ref="A53:F53"/>
    <mergeCell ref="H53:I53"/>
    <mergeCell ref="A49:F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C44"/>
    <mergeCell ref="D44:G44"/>
    <mergeCell ref="H44:I44"/>
    <mergeCell ref="A41:C41"/>
    <mergeCell ref="D41:G41"/>
    <mergeCell ref="H41:I41"/>
    <mergeCell ref="A42:F42"/>
    <mergeCell ref="H42:I42"/>
    <mergeCell ref="A38:F38"/>
    <mergeCell ref="H38:I38"/>
    <mergeCell ref="A39:C39"/>
    <mergeCell ref="D39:G39"/>
    <mergeCell ref="H39:I39"/>
    <mergeCell ref="A40:C40"/>
    <mergeCell ref="D40:G40"/>
    <mergeCell ref="H40:I40"/>
    <mergeCell ref="A36:C36"/>
    <mergeCell ref="D36:G36"/>
    <mergeCell ref="H36:I36"/>
    <mergeCell ref="A37:C37"/>
    <mergeCell ref="D37:G37"/>
    <mergeCell ref="H37:I37"/>
    <mergeCell ref="A34:C34"/>
    <mergeCell ref="D34:G34"/>
    <mergeCell ref="H34:I34"/>
    <mergeCell ref="A35:C35"/>
    <mergeCell ref="D35:G35"/>
    <mergeCell ref="H35:I35"/>
    <mergeCell ref="A32:C32"/>
    <mergeCell ref="D32:G32"/>
    <mergeCell ref="H32:I32"/>
    <mergeCell ref="A33:C33"/>
    <mergeCell ref="D33:G33"/>
    <mergeCell ref="H33:I33"/>
    <mergeCell ref="A30:C30"/>
    <mergeCell ref="D30:G30"/>
    <mergeCell ref="H30:I30"/>
    <mergeCell ref="A31:C31"/>
    <mergeCell ref="D31:G31"/>
    <mergeCell ref="H31:I31"/>
    <mergeCell ref="A28:F28"/>
    <mergeCell ref="H28:I28"/>
    <mergeCell ref="A29:F29"/>
    <mergeCell ref="H29:I29"/>
    <mergeCell ref="A25:E25"/>
    <mergeCell ref="F25:G25"/>
    <mergeCell ref="H25:I25"/>
    <mergeCell ref="J25:K25"/>
    <mergeCell ref="A27:C27"/>
    <mergeCell ref="D27:G27"/>
    <mergeCell ref="H27:I27"/>
    <mergeCell ref="H21:I21"/>
    <mergeCell ref="A23:E23"/>
    <mergeCell ref="F23:G23"/>
    <mergeCell ref="H23:I23"/>
    <mergeCell ref="J23:K23"/>
    <mergeCell ref="A24:E24"/>
    <mergeCell ref="F24:G24"/>
    <mergeCell ref="H24:I24"/>
    <mergeCell ref="J24:K24"/>
    <mergeCell ref="A17:C17"/>
    <mergeCell ref="D17:G17"/>
    <mergeCell ref="J17:K17"/>
    <mergeCell ref="A18:C18"/>
    <mergeCell ref="D18:K18"/>
    <mergeCell ref="D19:E19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0">
      <selection activeCell="J24" sqref="J24"/>
    </sheetView>
  </sheetViews>
  <sheetFormatPr defaultColWidth="9.140625" defaultRowHeight="15"/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">
      <c r="A5" s="11" t="s">
        <v>3</v>
      </c>
      <c r="B5" s="11"/>
      <c r="C5" s="11"/>
      <c r="D5" s="11"/>
      <c r="E5" s="11"/>
      <c r="F5" s="9"/>
      <c r="G5" s="9"/>
      <c r="H5" s="9"/>
      <c r="I5" s="9"/>
      <c r="J5" s="9"/>
      <c r="K5" s="9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>
      <c r="A7" s="10" t="s">
        <v>97</v>
      </c>
      <c r="B7" s="10"/>
      <c r="C7" s="10"/>
      <c r="D7" s="10"/>
      <c r="E7" s="10"/>
      <c r="F7" s="10" t="s">
        <v>98</v>
      </c>
      <c r="G7" s="10"/>
      <c r="H7" s="10"/>
      <c r="I7" s="57" t="s">
        <v>99</v>
      </c>
      <c r="J7" s="57"/>
      <c r="K7" s="57"/>
    </row>
    <row r="8" spans="1:11" ht="15">
      <c r="A8" s="12" t="s">
        <v>7</v>
      </c>
      <c r="B8" s="10"/>
      <c r="C8" s="10"/>
      <c r="D8" s="10"/>
      <c r="E8" s="10" t="s">
        <v>8</v>
      </c>
      <c r="F8" s="10"/>
      <c r="G8" s="10"/>
      <c r="H8" s="58">
        <v>135720.54</v>
      </c>
      <c r="I8" s="58"/>
      <c r="J8" s="10" t="s">
        <v>9</v>
      </c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59" t="s">
        <v>10</v>
      </c>
      <c r="B10" s="59"/>
      <c r="C10" s="59"/>
      <c r="D10" s="59"/>
      <c r="E10" s="59"/>
      <c r="F10" s="60" t="s">
        <v>11</v>
      </c>
      <c r="G10" s="60"/>
      <c r="H10" s="60" t="s">
        <v>12</v>
      </c>
      <c r="I10" s="60"/>
      <c r="J10" s="60" t="s">
        <v>13</v>
      </c>
      <c r="K10" s="60"/>
    </row>
    <row r="11" spans="1:11" ht="15">
      <c r="A11" s="59" t="s">
        <v>14</v>
      </c>
      <c r="B11" s="59"/>
      <c r="C11" s="59"/>
      <c r="D11" s="59"/>
      <c r="E11" s="59"/>
      <c r="F11" s="61">
        <v>41078.13</v>
      </c>
      <c r="G11" s="61"/>
      <c r="H11" s="61">
        <v>39673.12</v>
      </c>
      <c r="I11" s="61"/>
      <c r="J11" s="61">
        <v>1405.01</v>
      </c>
      <c r="K11" s="61"/>
    </row>
    <row r="12" spans="1:11" ht="15">
      <c r="A12" s="59" t="s">
        <v>100</v>
      </c>
      <c r="B12" s="59"/>
      <c r="C12" s="59"/>
      <c r="D12" s="59"/>
      <c r="E12" s="59"/>
      <c r="F12" s="61">
        <v>1843.11</v>
      </c>
      <c r="G12" s="61"/>
      <c r="H12" s="61">
        <v>1843.11</v>
      </c>
      <c r="I12" s="61"/>
      <c r="J12" s="63"/>
      <c r="K12" s="63"/>
    </row>
    <row r="13" spans="1:11" ht="15">
      <c r="A13" s="59" t="s">
        <v>15</v>
      </c>
      <c r="B13" s="59"/>
      <c r="C13" s="59"/>
      <c r="D13" s="59"/>
      <c r="E13" s="59"/>
      <c r="F13" s="61">
        <v>42921.24</v>
      </c>
      <c r="G13" s="61"/>
      <c r="H13" s="61">
        <v>41516.23</v>
      </c>
      <c r="I13" s="61"/>
      <c r="J13" s="61">
        <v>1405.01</v>
      </c>
      <c r="K13" s="61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0" t="s">
        <v>25</v>
      </c>
      <c r="B15" s="10"/>
      <c r="C15" s="10"/>
      <c r="D15" s="58">
        <v>177236.77</v>
      </c>
      <c r="E15" s="58"/>
      <c r="F15" s="10" t="s">
        <v>9</v>
      </c>
      <c r="G15" s="10"/>
      <c r="H15" s="10"/>
      <c r="I15" s="10"/>
      <c r="J15" s="10"/>
      <c r="K15" s="10"/>
    </row>
    <row r="16" spans="1:1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12" t="s">
        <v>26</v>
      </c>
      <c r="B17" s="10"/>
      <c r="C17" s="10"/>
      <c r="D17" s="10"/>
      <c r="E17" s="10"/>
      <c r="F17" s="10"/>
      <c r="G17" s="10"/>
      <c r="H17" s="62"/>
      <c r="I17" s="62"/>
      <c r="J17" s="10"/>
      <c r="K17" s="10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">
      <c r="A19" s="59" t="s">
        <v>10</v>
      </c>
      <c r="B19" s="59"/>
      <c r="C19" s="59"/>
      <c r="D19" s="59"/>
      <c r="E19" s="59"/>
      <c r="F19" s="60" t="s">
        <v>11</v>
      </c>
      <c r="G19" s="60"/>
      <c r="H19" s="60" t="s">
        <v>12</v>
      </c>
      <c r="I19" s="60"/>
      <c r="J19" s="60" t="s">
        <v>13</v>
      </c>
      <c r="K19" s="60"/>
    </row>
    <row r="20" spans="1:11" ht="15">
      <c r="A20" s="59" t="s">
        <v>14</v>
      </c>
      <c r="B20" s="59"/>
      <c r="C20" s="59"/>
      <c r="D20" s="59"/>
      <c r="E20" s="59"/>
      <c r="F20" s="61">
        <v>287843.07</v>
      </c>
      <c r="G20" s="61"/>
      <c r="H20" s="64">
        <v>277680.9</v>
      </c>
      <c r="I20" s="64"/>
      <c r="J20" s="61">
        <v>10162.17</v>
      </c>
      <c r="K20" s="61"/>
    </row>
    <row r="21" spans="1:11" ht="15">
      <c r="A21" s="59" t="s">
        <v>100</v>
      </c>
      <c r="B21" s="59"/>
      <c r="C21" s="59"/>
      <c r="D21" s="59"/>
      <c r="E21" s="59"/>
      <c r="F21" s="61">
        <v>12914.73</v>
      </c>
      <c r="G21" s="61"/>
      <c r="H21" s="61">
        <v>12913.11</v>
      </c>
      <c r="I21" s="61"/>
      <c r="J21" s="61">
        <v>1.62</v>
      </c>
      <c r="K21" s="61"/>
    </row>
    <row r="22" spans="1:11" ht="15">
      <c r="A22" s="59" t="s">
        <v>15</v>
      </c>
      <c r="B22" s="59"/>
      <c r="C22" s="59"/>
      <c r="D22" s="59"/>
      <c r="E22" s="59"/>
      <c r="F22" s="64">
        <v>300757.8</v>
      </c>
      <c r="G22" s="64"/>
      <c r="H22" s="61">
        <v>290594.01</v>
      </c>
      <c r="I22" s="61"/>
      <c r="J22" s="61">
        <v>10163.79</v>
      </c>
      <c r="K22" s="61"/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0" ht="32.25">
      <c r="A24" s="60" t="s">
        <v>16</v>
      </c>
      <c r="B24" s="60"/>
      <c r="C24" s="60"/>
      <c r="D24" s="60" t="s">
        <v>17</v>
      </c>
      <c r="E24" s="60"/>
      <c r="F24" s="60"/>
      <c r="G24" s="60"/>
      <c r="H24" s="60" t="s">
        <v>20</v>
      </c>
      <c r="I24" s="60"/>
      <c r="J24" s="36" t="s">
        <v>142</v>
      </c>
    </row>
    <row r="25" spans="1:10" ht="15">
      <c r="A25" s="67" t="s">
        <v>27</v>
      </c>
      <c r="B25" s="67"/>
      <c r="C25" s="67"/>
      <c r="D25" s="67"/>
      <c r="E25" s="67"/>
      <c r="F25" s="67"/>
      <c r="G25" s="13"/>
      <c r="H25" s="64">
        <v>100812.2</v>
      </c>
      <c r="I25" s="64"/>
      <c r="J25" s="38">
        <f>H25/12/1282</f>
        <v>6.553055122204888</v>
      </c>
    </row>
    <row r="26" spans="1:10" ht="15">
      <c r="A26" s="67" t="s">
        <v>28</v>
      </c>
      <c r="B26" s="67"/>
      <c r="C26" s="67"/>
      <c r="D26" s="67"/>
      <c r="E26" s="67"/>
      <c r="F26" s="67"/>
      <c r="G26" s="13"/>
      <c r="H26" s="64">
        <v>12336.2</v>
      </c>
      <c r="I26" s="64"/>
      <c r="J26" s="38">
        <f aca="true" t="shared" si="0" ref="J26:J67">H26/12/1282</f>
        <v>0.8018850754030161</v>
      </c>
    </row>
    <row r="27" spans="1:11" ht="24.75" customHeight="1">
      <c r="A27" s="65"/>
      <c r="B27" s="65"/>
      <c r="C27" s="65"/>
      <c r="D27" s="66" t="s">
        <v>30</v>
      </c>
      <c r="E27" s="66"/>
      <c r="F27" s="66"/>
      <c r="G27" s="66"/>
      <c r="H27" s="61">
        <v>5272.02</v>
      </c>
      <c r="I27" s="61"/>
      <c r="J27" s="38">
        <f t="shared" si="0"/>
        <v>0.34269500780031203</v>
      </c>
      <c r="K27" s="37"/>
    </row>
    <row r="28" spans="1:11" ht="24.75" customHeight="1">
      <c r="A28" s="65"/>
      <c r="B28" s="65"/>
      <c r="C28" s="65"/>
      <c r="D28" s="66" t="s">
        <v>31</v>
      </c>
      <c r="E28" s="66"/>
      <c r="F28" s="66"/>
      <c r="G28" s="66"/>
      <c r="H28" s="61">
        <v>3470.58</v>
      </c>
      <c r="I28" s="61"/>
      <c r="J28" s="38">
        <f t="shared" si="0"/>
        <v>0.22559672386895474</v>
      </c>
      <c r="K28" s="37"/>
    </row>
    <row r="29" spans="1:10" ht="15">
      <c r="A29" s="65"/>
      <c r="B29" s="65"/>
      <c r="C29" s="65"/>
      <c r="D29" s="66" t="s">
        <v>34</v>
      </c>
      <c r="E29" s="66"/>
      <c r="F29" s="66"/>
      <c r="G29" s="66"/>
      <c r="H29" s="64">
        <v>3593.6</v>
      </c>
      <c r="I29" s="64"/>
      <c r="J29" s="38">
        <f t="shared" si="0"/>
        <v>0.23359334373374932</v>
      </c>
    </row>
    <row r="30" spans="1:10" ht="15">
      <c r="A30" s="67" t="s">
        <v>38</v>
      </c>
      <c r="B30" s="67"/>
      <c r="C30" s="67"/>
      <c r="D30" s="67"/>
      <c r="E30" s="67"/>
      <c r="F30" s="67"/>
      <c r="G30" s="13"/>
      <c r="H30" s="61">
        <v>2699.55</v>
      </c>
      <c r="I30" s="61"/>
      <c r="J30" s="38">
        <f t="shared" si="0"/>
        <v>0.17547776911076443</v>
      </c>
    </row>
    <row r="31" spans="1:10" ht="24.75" customHeight="1">
      <c r="A31" s="65"/>
      <c r="B31" s="65"/>
      <c r="C31" s="65"/>
      <c r="D31" s="66" t="s">
        <v>39</v>
      </c>
      <c r="E31" s="66"/>
      <c r="F31" s="66"/>
      <c r="G31" s="66"/>
      <c r="H31" s="61">
        <v>216.15</v>
      </c>
      <c r="I31" s="61"/>
      <c r="J31" s="38">
        <f t="shared" si="0"/>
        <v>0.014050312012480498</v>
      </c>
    </row>
    <row r="32" spans="1:10" ht="24.75" customHeight="1">
      <c r="A32" s="65"/>
      <c r="B32" s="65"/>
      <c r="C32" s="65"/>
      <c r="D32" s="66" t="s">
        <v>40</v>
      </c>
      <c r="E32" s="66"/>
      <c r="F32" s="66"/>
      <c r="G32" s="66"/>
      <c r="H32" s="64">
        <v>1028.6</v>
      </c>
      <c r="I32" s="64"/>
      <c r="J32" s="38">
        <f t="shared" si="0"/>
        <v>0.06686167446697867</v>
      </c>
    </row>
    <row r="33" spans="1:10" ht="15">
      <c r="A33" s="65"/>
      <c r="B33" s="65"/>
      <c r="C33" s="65"/>
      <c r="D33" s="66" t="s">
        <v>41</v>
      </c>
      <c r="E33" s="66"/>
      <c r="F33" s="66"/>
      <c r="G33" s="66"/>
      <c r="H33" s="64">
        <v>1454.8</v>
      </c>
      <c r="I33" s="64"/>
      <c r="J33" s="38">
        <f t="shared" si="0"/>
        <v>0.09456578263130526</v>
      </c>
    </row>
    <row r="34" spans="1:10" ht="15">
      <c r="A34" s="67" t="s">
        <v>42</v>
      </c>
      <c r="B34" s="67"/>
      <c r="C34" s="67"/>
      <c r="D34" s="67"/>
      <c r="E34" s="67"/>
      <c r="F34" s="67"/>
      <c r="G34" s="13"/>
      <c r="H34" s="61">
        <v>35851.96</v>
      </c>
      <c r="I34" s="61"/>
      <c r="J34" s="38">
        <f t="shared" si="0"/>
        <v>2.3304706188247533</v>
      </c>
    </row>
    <row r="35" spans="1:10" ht="24.75" customHeight="1">
      <c r="A35" s="65"/>
      <c r="B35" s="65"/>
      <c r="C35" s="65"/>
      <c r="D35" s="66" t="s">
        <v>43</v>
      </c>
      <c r="E35" s="66"/>
      <c r="F35" s="66"/>
      <c r="G35" s="66"/>
      <c r="H35" s="64">
        <v>4552.6</v>
      </c>
      <c r="I35" s="64"/>
      <c r="J35" s="38">
        <f t="shared" si="0"/>
        <v>0.2959308372334894</v>
      </c>
    </row>
    <row r="36" spans="1:10" ht="24.75" customHeight="1">
      <c r="A36" s="65"/>
      <c r="B36" s="65"/>
      <c r="C36" s="65"/>
      <c r="D36" s="66" t="s">
        <v>44</v>
      </c>
      <c r="E36" s="66"/>
      <c r="F36" s="66"/>
      <c r="G36" s="66"/>
      <c r="H36" s="61">
        <v>2059.98</v>
      </c>
      <c r="I36" s="61"/>
      <c r="J36" s="38">
        <f t="shared" si="0"/>
        <v>0.1339040561622465</v>
      </c>
    </row>
    <row r="37" spans="1:10" ht="24.75" customHeight="1">
      <c r="A37" s="65"/>
      <c r="B37" s="65"/>
      <c r="C37" s="65"/>
      <c r="D37" s="66" t="s">
        <v>45</v>
      </c>
      <c r="E37" s="66"/>
      <c r="F37" s="66"/>
      <c r="G37" s="66"/>
      <c r="H37" s="61">
        <v>2520.24</v>
      </c>
      <c r="I37" s="61"/>
      <c r="J37" s="38">
        <f t="shared" si="0"/>
        <v>0.16382215288611543</v>
      </c>
    </row>
    <row r="38" spans="1:10" ht="24.75" customHeight="1">
      <c r="A38" s="65"/>
      <c r="B38" s="65"/>
      <c r="C38" s="65"/>
      <c r="D38" s="66" t="s">
        <v>46</v>
      </c>
      <c r="E38" s="66"/>
      <c r="F38" s="66"/>
      <c r="G38" s="66"/>
      <c r="H38" s="64">
        <v>1832.4</v>
      </c>
      <c r="I38" s="64"/>
      <c r="J38" s="38">
        <f t="shared" si="0"/>
        <v>0.11911076443057723</v>
      </c>
    </row>
    <row r="39" spans="1:10" ht="24.75" customHeight="1">
      <c r="A39" s="65"/>
      <c r="B39" s="65"/>
      <c r="C39" s="65"/>
      <c r="D39" s="66" t="s">
        <v>47</v>
      </c>
      <c r="E39" s="66"/>
      <c r="F39" s="66"/>
      <c r="G39" s="66"/>
      <c r="H39" s="61">
        <v>4377.35</v>
      </c>
      <c r="I39" s="61"/>
      <c r="J39" s="38">
        <f t="shared" si="0"/>
        <v>0.2845391315652626</v>
      </c>
    </row>
    <row r="40" spans="1:11" ht="24.75" customHeight="1">
      <c r="A40" s="65"/>
      <c r="B40" s="65"/>
      <c r="C40" s="65"/>
      <c r="D40" s="66" t="s">
        <v>48</v>
      </c>
      <c r="E40" s="66"/>
      <c r="F40" s="66"/>
      <c r="G40" s="66"/>
      <c r="H40" s="61">
        <v>20509.39</v>
      </c>
      <c r="I40" s="61"/>
      <c r="J40" s="38">
        <f t="shared" si="0"/>
        <v>1.3331636765470618</v>
      </c>
      <c r="K40" s="37"/>
    </row>
    <row r="41" spans="1:10" ht="15">
      <c r="A41" s="67" t="s">
        <v>49</v>
      </c>
      <c r="B41" s="67"/>
      <c r="C41" s="67"/>
      <c r="D41" s="67"/>
      <c r="E41" s="67"/>
      <c r="F41" s="67"/>
      <c r="G41" s="13"/>
      <c r="H41" s="61">
        <v>49924.49</v>
      </c>
      <c r="I41" s="61"/>
      <c r="J41" s="38">
        <f t="shared" si="0"/>
        <v>3.2452216588663547</v>
      </c>
    </row>
    <row r="42" spans="1:10" ht="15">
      <c r="A42" s="65"/>
      <c r="B42" s="65"/>
      <c r="C42" s="65"/>
      <c r="D42" s="66" t="s">
        <v>50</v>
      </c>
      <c r="E42" s="66"/>
      <c r="F42" s="66"/>
      <c r="G42" s="66"/>
      <c r="H42" s="61">
        <v>2234.09</v>
      </c>
      <c r="I42" s="61"/>
      <c r="J42" s="38">
        <f t="shared" si="0"/>
        <v>0.14522165886635466</v>
      </c>
    </row>
    <row r="43" spans="1:10" ht="15">
      <c r="A43" s="65"/>
      <c r="B43" s="65"/>
      <c r="C43" s="65"/>
      <c r="D43" s="66" t="s">
        <v>51</v>
      </c>
      <c r="E43" s="66"/>
      <c r="F43" s="66"/>
      <c r="G43" s="66"/>
      <c r="H43" s="64">
        <v>47690.4</v>
      </c>
      <c r="I43" s="64"/>
      <c r="J43" s="38">
        <f t="shared" si="0"/>
        <v>3.1</v>
      </c>
    </row>
    <row r="44" spans="1:10" ht="15">
      <c r="A44" s="67" t="s">
        <v>52</v>
      </c>
      <c r="B44" s="67"/>
      <c r="C44" s="67"/>
      <c r="D44" s="67"/>
      <c r="E44" s="67"/>
      <c r="F44" s="67"/>
      <c r="G44" s="13"/>
      <c r="H44" s="61">
        <v>4598.71</v>
      </c>
      <c r="I44" s="61"/>
      <c r="J44" s="38">
        <f t="shared" si="0"/>
        <v>0.29892810712428497</v>
      </c>
    </row>
    <row r="45" spans="1:10" ht="15">
      <c r="A45" s="68" t="s">
        <v>53</v>
      </c>
      <c r="B45" s="68"/>
      <c r="C45" s="68"/>
      <c r="D45" s="68"/>
      <c r="E45" s="68"/>
      <c r="F45" s="68"/>
      <c r="G45" s="13"/>
      <c r="H45" s="61">
        <v>1148.62</v>
      </c>
      <c r="I45" s="61"/>
      <c r="J45" s="38">
        <f t="shared" si="0"/>
        <v>0.07466328653146125</v>
      </c>
    </row>
    <row r="46" spans="1:10" ht="15">
      <c r="A46" s="68" t="s">
        <v>54</v>
      </c>
      <c r="B46" s="68"/>
      <c r="C46" s="68"/>
      <c r="D46" s="68"/>
      <c r="E46" s="68"/>
      <c r="F46" s="68"/>
      <c r="G46" s="13"/>
      <c r="H46" s="61">
        <v>3450.09</v>
      </c>
      <c r="I46" s="61"/>
      <c r="J46" s="38">
        <f t="shared" si="0"/>
        <v>0.2242648205928237</v>
      </c>
    </row>
    <row r="47" spans="1:10" ht="15">
      <c r="A47" s="67" t="s">
        <v>56</v>
      </c>
      <c r="B47" s="67"/>
      <c r="C47" s="67"/>
      <c r="D47" s="67"/>
      <c r="E47" s="67"/>
      <c r="F47" s="67"/>
      <c r="G47" s="13"/>
      <c r="H47" s="61">
        <v>21494.08</v>
      </c>
      <c r="I47" s="61"/>
      <c r="J47" s="38">
        <f t="shared" si="0"/>
        <v>1.3971710868434737</v>
      </c>
    </row>
    <row r="48" spans="1:10" ht="24.75" customHeight="1">
      <c r="A48" s="65"/>
      <c r="B48" s="65"/>
      <c r="C48" s="65"/>
      <c r="D48" s="66" t="s">
        <v>57</v>
      </c>
      <c r="E48" s="66"/>
      <c r="F48" s="66"/>
      <c r="G48" s="66"/>
      <c r="H48" s="61">
        <v>21494.08</v>
      </c>
      <c r="I48" s="61"/>
      <c r="J48" s="38">
        <f t="shared" si="0"/>
        <v>1.3971710868434737</v>
      </c>
    </row>
    <row r="49" spans="1:10" ht="24.75" customHeight="1">
      <c r="A49" s="67" t="s">
        <v>58</v>
      </c>
      <c r="B49" s="67"/>
      <c r="C49" s="67"/>
      <c r="D49" s="67"/>
      <c r="E49" s="67"/>
      <c r="F49" s="67"/>
      <c r="G49" s="13"/>
      <c r="H49" s="64">
        <v>2447.7</v>
      </c>
      <c r="I49" s="64"/>
      <c r="J49" s="38">
        <f t="shared" si="0"/>
        <v>0.159106864274571</v>
      </c>
    </row>
    <row r="50" spans="1:10" ht="15">
      <c r="A50" s="65"/>
      <c r="B50" s="65"/>
      <c r="C50" s="65"/>
      <c r="D50" s="66" t="s">
        <v>60</v>
      </c>
      <c r="E50" s="66"/>
      <c r="F50" s="66"/>
      <c r="G50" s="66"/>
      <c r="H50" s="69">
        <v>474</v>
      </c>
      <c r="I50" s="69"/>
      <c r="J50" s="38">
        <f t="shared" si="0"/>
        <v>0.03081123244929797</v>
      </c>
    </row>
    <row r="51" spans="1:10" ht="24.75" customHeight="1">
      <c r="A51" s="65"/>
      <c r="B51" s="65"/>
      <c r="C51" s="65"/>
      <c r="D51" s="66" t="s">
        <v>68</v>
      </c>
      <c r="E51" s="66"/>
      <c r="F51" s="66"/>
      <c r="G51" s="66"/>
      <c r="H51" s="61">
        <v>1973.7</v>
      </c>
      <c r="I51" s="61"/>
      <c r="J51" s="38">
        <f t="shared" si="0"/>
        <v>0.128295631825273</v>
      </c>
    </row>
    <row r="52" spans="1:10" ht="24.75" customHeight="1">
      <c r="A52" s="67" t="s">
        <v>71</v>
      </c>
      <c r="B52" s="67"/>
      <c r="C52" s="67"/>
      <c r="D52" s="67"/>
      <c r="E52" s="67"/>
      <c r="F52" s="67"/>
      <c r="G52" s="13"/>
      <c r="H52" s="69">
        <v>33215</v>
      </c>
      <c r="I52" s="69"/>
      <c r="J52" s="38">
        <f t="shared" si="0"/>
        <v>2.159061362454498</v>
      </c>
    </row>
    <row r="53" spans="1:10" ht="15">
      <c r="A53" s="65"/>
      <c r="B53" s="65"/>
      <c r="C53" s="65"/>
      <c r="D53" s="66" t="s">
        <v>101</v>
      </c>
      <c r="E53" s="66"/>
      <c r="F53" s="66"/>
      <c r="G53" s="66"/>
      <c r="H53" s="69">
        <v>515</v>
      </c>
      <c r="I53" s="69"/>
      <c r="J53" s="38">
        <f t="shared" si="0"/>
        <v>0.03347633905356214</v>
      </c>
    </row>
    <row r="54" spans="1:10" ht="24.75" customHeight="1">
      <c r="A54" s="65"/>
      <c r="B54" s="65"/>
      <c r="C54" s="65"/>
      <c r="D54" s="66" t="s">
        <v>73</v>
      </c>
      <c r="E54" s="66"/>
      <c r="F54" s="66"/>
      <c r="G54" s="66"/>
      <c r="H54" s="69">
        <v>32700</v>
      </c>
      <c r="I54" s="69"/>
      <c r="J54" s="38">
        <f t="shared" si="0"/>
        <v>2.125585023400936</v>
      </c>
    </row>
    <row r="55" spans="1:10" ht="24.75" customHeight="1">
      <c r="A55" s="67" t="s">
        <v>78</v>
      </c>
      <c r="B55" s="67"/>
      <c r="C55" s="67"/>
      <c r="D55" s="67"/>
      <c r="E55" s="67"/>
      <c r="F55" s="67"/>
      <c r="G55" s="13"/>
      <c r="H55" s="61">
        <v>1027.74</v>
      </c>
      <c r="I55" s="61"/>
      <c r="J55" s="38">
        <f t="shared" si="0"/>
        <v>0.06680577223088924</v>
      </c>
    </row>
    <row r="56" spans="1:10" ht="15">
      <c r="A56" s="68" t="s">
        <v>102</v>
      </c>
      <c r="B56" s="68"/>
      <c r="C56" s="68"/>
      <c r="D56" s="68"/>
      <c r="E56" s="68"/>
      <c r="F56" s="68"/>
      <c r="G56" s="13"/>
      <c r="H56" s="61">
        <v>1027.74</v>
      </c>
      <c r="I56" s="61"/>
      <c r="J56" s="38">
        <f t="shared" si="0"/>
        <v>0.06680577223088924</v>
      </c>
    </row>
    <row r="57" spans="1:10" ht="24.75" customHeight="1">
      <c r="A57" s="67" t="s">
        <v>80</v>
      </c>
      <c r="B57" s="67"/>
      <c r="C57" s="67"/>
      <c r="D57" s="67"/>
      <c r="E57" s="67"/>
      <c r="F57" s="67"/>
      <c r="G57" s="13"/>
      <c r="H57" s="61">
        <v>4888.87</v>
      </c>
      <c r="I57" s="61"/>
      <c r="J57" s="38">
        <f t="shared" si="0"/>
        <v>0.3177892615704628</v>
      </c>
    </row>
    <row r="58" spans="1:10" ht="24.75" customHeight="1">
      <c r="A58" s="65"/>
      <c r="B58" s="65"/>
      <c r="C58" s="65"/>
      <c r="D58" s="66" t="s">
        <v>82</v>
      </c>
      <c r="E58" s="66"/>
      <c r="F58" s="66"/>
      <c r="G58" s="66"/>
      <c r="H58" s="61">
        <v>3359.65</v>
      </c>
      <c r="I58" s="61"/>
      <c r="J58" s="38">
        <f t="shared" si="0"/>
        <v>0.2183859854394176</v>
      </c>
    </row>
    <row r="59" spans="1:10" ht="24.75" customHeight="1">
      <c r="A59" s="65"/>
      <c r="B59" s="65"/>
      <c r="C59" s="65"/>
      <c r="D59" s="66" t="s">
        <v>103</v>
      </c>
      <c r="E59" s="66"/>
      <c r="F59" s="66"/>
      <c r="G59" s="66"/>
      <c r="H59" s="61">
        <v>1529.22</v>
      </c>
      <c r="I59" s="61"/>
      <c r="J59" s="38">
        <f t="shared" si="0"/>
        <v>0.09940327613104524</v>
      </c>
    </row>
    <row r="60" spans="1:10" ht="15">
      <c r="A60" s="67" t="s">
        <v>83</v>
      </c>
      <c r="B60" s="67"/>
      <c r="C60" s="67"/>
      <c r="D60" s="67"/>
      <c r="E60" s="67"/>
      <c r="F60" s="67"/>
      <c r="G60" s="13"/>
      <c r="H60" s="61">
        <v>2.82</v>
      </c>
      <c r="I60" s="61"/>
      <c r="J60" s="38">
        <f t="shared" si="0"/>
        <v>0.00018330733229329172</v>
      </c>
    </row>
    <row r="61" spans="1:10" ht="15">
      <c r="A61" s="67" t="s">
        <v>88</v>
      </c>
      <c r="B61" s="67"/>
      <c r="C61" s="67"/>
      <c r="D61" s="67"/>
      <c r="E61" s="67"/>
      <c r="F61" s="67"/>
      <c r="G61" s="13"/>
      <c r="H61" s="61">
        <v>20393.03</v>
      </c>
      <c r="I61" s="61"/>
      <c r="J61" s="38">
        <f t="shared" si="0"/>
        <v>1.32559997399896</v>
      </c>
    </row>
    <row r="62" spans="1:10" ht="15">
      <c r="A62" s="68" t="s">
        <v>89</v>
      </c>
      <c r="B62" s="68"/>
      <c r="C62" s="68"/>
      <c r="D62" s="68"/>
      <c r="E62" s="68"/>
      <c r="F62" s="68"/>
      <c r="G62" s="13"/>
      <c r="H62" s="61">
        <v>9055.74</v>
      </c>
      <c r="I62" s="61"/>
      <c r="J62" s="38">
        <f t="shared" si="0"/>
        <v>0.5886466458658346</v>
      </c>
    </row>
    <row r="63" spans="1:10" ht="15">
      <c r="A63" s="68" t="s">
        <v>90</v>
      </c>
      <c r="B63" s="68"/>
      <c r="C63" s="68"/>
      <c r="D63" s="68"/>
      <c r="E63" s="68"/>
      <c r="F63" s="68"/>
      <c r="G63" s="13"/>
      <c r="H63" s="61">
        <v>11337.29</v>
      </c>
      <c r="I63" s="61"/>
      <c r="J63" s="38">
        <f t="shared" si="0"/>
        <v>0.7369533281331253</v>
      </c>
    </row>
    <row r="64" spans="1:10" ht="45" customHeight="1">
      <c r="A64" s="67" t="s">
        <v>91</v>
      </c>
      <c r="B64" s="67"/>
      <c r="C64" s="67"/>
      <c r="D64" s="67"/>
      <c r="E64" s="67"/>
      <c r="F64" s="67"/>
      <c r="G64" s="13"/>
      <c r="H64" s="61">
        <v>49105.47</v>
      </c>
      <c r="I64" s="61"/>
      <c r="J64" s="38">
        <f t="shared" si="0"/>
        <v>3.191983229329173</v>
      </c>
    </row>
    <row r="65" spans="1:10" ht="15">
      <c r="A65" s="68" t="s">
        <v>92</v>
      </c>
      <c r="B65" s="68"/>
      <c r="C65" s="68"/>
      <c r="D65" s="68"/>
      <c r="E65" s="68"/>
      <c r="F65" s="68"/>
      <c r="G65" s="13"/>
      <c r="H65" s="61">
        <v>24705.81</v>
      </c>
      <c r="I65" s="61"/>
      <c r="J65" s="38">
        <f t="shared" si="0"/>
        <v>1.6059418876755072</v>
      </c>
    </row>
    <row r="66" spans="1:10" ht="15">
      <c r="A66" s="68" t="s">
        <v>93</v>
      </c>
      <c r="B66" s="68"/>
      <c r="C66" s="68"/>
      <c r="D66" s="68"/>
      <c r="E66" s="68"/>
      <c r="F66" s="68"/>
      <c r="G66" s="13"/>
      <c r="H66" s="61">
        <v>4143.35</v>
      </c>
      <c r="I66" s="61"/>
      <c r="J66" s="38">
        <f t="shared" si="0"/>
        <v>0.26932852314092565</v>
      </c>
    </row>
    <row r="67" spans="1:10" ht="15">
      <c r="A67" s="68" t="s">
        <v>94</v>
      </c>
      <c r="B67" s="68"/>
      <c r="C67" s="68"/>
      <c r="D67" s="68"/>
      <c r="E67" s="68"/>
      <c r="F67" s="68"/>
      <c r="G67" s="13"/>
      <c r="H67" s="61">
        <v>20256.31</v>
      </c>
      <c r="I67" s="61"/>
      <c r="J67" s="38">
        <f t="shared" si="0"/>
        <v>1.3167128185127406</v>
      </c>
    </row>
    <row r="68" spans="1:10" ht="15">
      <c r="A68" s="70" t="s">
        <v>24</v>
      </c>
      <c r="B68" s="70"/>
      <c r="C68" s="70"/>
      <c r="D68" s="71">
        <v>237985.62</v>
      </c>
      <c r="E68" s="71"/>
      <c r="F68" s="71"/>
      <c r="G68" s="71"/>
      <c r="H68" s="71"/>
      <c r="I68" s="71"/>
      <c r="J68" s="39"/>
    </row>
    <row r="69" spans="1:11" ht="15">
      <c r="A69" s="10"/>
      <c r="B69" s="10"/>
      <c r="C69" s="10"/>
      <c r="D69" s="58"/>
      <c r="E69" s="58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57" t="s">
        <v>95</v>
      </c>
      <c r="B71" s="57"/>
      <c r="C71" s="10"/>
      <c r="D71" s="10"/>
      <c r="E71" s="10"/>
      <c r="F71" s="10"/>
      <c r="G71" s="10"/>
      <c r="H71" s="10"/>
      <c r="I71" s="10"/>
      <c r="J71" s="10" t="s">
        <v>96</v>
      </c>
      <c r="K71" s="10"/>
    </row>
    <row r="72" spans="1:11" ht="15">
      <c r="A72" s="10" t="s">
        <v>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</sheetData>
  <sheetProtection/>
  <mergeCells count="152">
    <mergeCell ref="A65:F65"/>
    <mergeCell ref="H65:I65"/>
    <mergeCell ref="A63:F63"/>
    <mergeCell ref="H63:I63"/>
    <mergeCell ref="A71:B71"/>
    <mergeCell ref="A68:C68"/>
    <mergeCell ref="D68:I68"/>
    <mergeCell ref="D69:E69"/>
    <mergeCell ref="A66:F66"/>
    <mergeCell ref="H66:I66"/>
    <mergeCell ref="A67:F67"/>
    <mergeCell ref="H67:I67"/>
    <mergeCell ref="A62:F62"/>
    <mergeCell ref="H62:I62"/>
    <mergeCell ref="A59:C59"/>
    <mergeCell ref="D59:G59"/>
    <mergeCell ref="H59:I59"/>
    <mergeCell ref="A60:F60"/>
    <mergeCell ref="H60:I60"/>
    <mergeCell ref="A64:F64"/>
    <mergeCell ref="H64:I64"/>
    <mergeCell ref="A58:C58"/>
    <mergeCell ref="D58:G58"/>
    <mergeCell ref="H58:I58"/>
    <mergeCell ref="A55:F55"/>
    <mergeCell ref="H55:I55"/>
    <mergeCell ref="A56:F56"/>
    <mergeCell ref="H56:I56"/>
    <mergeCell ref="A61:F61"/>
    <mergeCell ref="H61:I61"/>
    <mergeCell ref="A53:C53"/>
    <mergeCell ref="D53:G53"/>
    <mergeCell ref="H53:I53"/>
    <mergeCell ref="A54:C54"/>
    <mergeCell ref="D54:G54"/>
    <mergeCell ref="H54:I54"/>
    <mergeCell ref="A52:F52"/>
    <mergeCell ref="H52:I52"/>
    <mergeCell ref="A57:F57"/>
    <mergeCell ref="H57:I57"/>
    <mergeCell ref="A47:F47"/>
    <mergeCell ref="H47:I47"/>
    <mergeCell ref="A46:F46"/>
    <mergeCell ref="H46:I46"/>
    <mergeCell ref="A50:C50"/>
    <mergeCell ref="D50:G50"/>
    <mergeCell ref="H50:I50"/>
    <mergeCell ref="A51:C51"/>
    <mergeCell ref="D51:G51"/>
    <mergeCell ref="H51:I51"/>
    <mergeCell ref="A48:C48"/>
    <mergeCell ref="D48:G48"/>
    <mergeCell ref="H48:I48"/>
    <mergeCell ref="A49:F49"/>
    <mergeCell ref="H49:I49"/>
    <mergeCell ref="A43:C43"/>
    <mergeCell ref="D43:G43"/>
    <mergeCell ref="H43:I43"/>
    <mergeCell ref="A44:F44"/>
    <mergeCell ref="H44:I44"/>
    <mergeCell ref="A45:F45"/>
    <mergeCell ref="H45:I45"/>
    <mergeCell ref="A41:F41"/>
    <mergeCell ref="H41:I41"/>
    <mergeCell ref="A42:C42"/>
    <mergeCell ref="D42:G42"/>
    <mergeCell ref="H42:I42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F34"/>
    <mergeCell ref="H34:I34"/>
    <mergeCell ref="A30:F30"/>
    <mergeCell ref="H30:I30"/>
    <mergeCell ref="A31:C31"/>
    <mergeCell ref="D31:G31"/>
    <mergeCell ref="H31:I31"/>
    <mergeCell ref="A32:C32"/>
    <mergeCell ref="D32:G32"/>
    <mergeCell ref="H32:I32"/>
    <mergeCell ref="A28:C28"/>
    <mergeCell ref="D28:G28"/>
    <mergeCell ref="H28:I28"/>
    <mergeCell ref="A29:C29"/>
    <mergeCell ref="D29:G29"/>
    <mergeCell ref="H29:I29"/>
    <mergeCell ref="A27:C27"/>
    <mergeCell ref="D27:G27"/>
    <mergeCell ref="H27:I27"/>
    <mergeCell ref="A24:C24"/>
    <mergeCell ref="D24:G24"/>
    <mergeCell ref="H24:I24"/>
    <mergeCell ref="A25:F25"/>
    <mergeCell ref="H25:I25"/>
    <mergeCell ref="A26:F26"/>
    <mergeCell ref="H26:I26"/>
    <mergeCell ref="A21:E21"/>
    <mergeCell ref="F21:G21"/>
    <mergeCell ref="H21:I21"/>
    <mergeCell ref="J21:K21"/>
    <mergeCell ref="A22:E22"/>
    <mergeCell ref="F22:G22"/>
    <mergeCell ref="H22:I22"/>
    <mergeCell ref="J22:K22"/>
    <mergeCell ref="A19:E19"/>
    <mergeCell ref="F19:G19"/>
    <mergeCell ref="H19:I19"/>
    <mergeCell ref="J19:K19"/>
    <mergeCell ref="A20:E20"/>
    <mergeCell ref="F20:G20"/>
    <mergeCell ref="H20:I20"/>
    <mergeCell ref="J20:K20"/>
    <mergeCell ref="D15:E15"/>
    <mergeCell ref="H17:I17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A13:E13"/>
    <mergeCell ref="F13:G13"/>
    <mergeCell ref="H13:I13"/>
    <mergeCell ref="J13:K13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6">
      <selection activeCell="J26" sqref="J26"/>
    </sheetView>
  </sheetViews>
  <sheetFormatPr defaultColWidth="9.140625" defaultRowHeight="15"/>
  <sheetData>
    <row r="1" spans="1:1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">
      <c r="A5" s="16" t="s">
        <v>3</v>
      </c>
      <c r="B5" s="16"/>
      <c r="C5" s="16"/>
      <c r="D5" s="16"/>
      <c r="E5" s="16"/>
      <c r="F5" s="14"/>
      <c r="G5" s="14"/>
      <c r="H5" s="14"/>
      <c r="I5" s="14"/>
      <c r="J5" s="14"/>
      <c r="K5" s="14"/>
    </row>
    <row r="6" spans="1:1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5" t="s">
        <v>104</v>
      </c>
      <c r="B7" s="15"/>
      <c r="C7" s="15"/>
      <c r="D7" s="15"/>
      <c r="E7" s="15"/>
      <c r="F7" s="15" t="s">
        <v>105</v>
      </c>
      <c r="G7" s="15"/>
      <c r="H7" s="15"/>
      <c r="I7" s="76" t="s">
        <v>106</v>
      </c>
      <c r="J7" s="76"/>
      <c r="K7" s="76"/>
    </row>
    <row r="8" spans="1:11" ht="15">
      <c r="A8" s="17" t="s">
        <v>7</v>
      </c>
      <c r="B8" s="15"/>
      <c r="C8" s="15"/>
      <c r="D8" s="15"/>
      <c r="E8" s="15" t="s">
        <v>8</v>
      </c>
      <c r="F8" s="15"/>
      <c r="G8" s="15"/>
      <c r="H8" s="77">
        <v>94284.24</v>
      </c>
      <c r="I8" s="77"/>
      <c r="J8" s="15" t="s">
        <v>9</v>
      </c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72" t="s">
        <v>10</v>
      </c>
      <c r="B10" s="72"/>
      <c r="C10" s="72"/>
      <c r="D10" s="72"/>
      <c r="E10" s="72"/>
      <c r="F10" s="78" t="s">
        <v>11</v>
      </c>
      <c r="G10" s="78"/>
      <c r="H10" s="78" t="s">
        <v>12</v>
      </c>
      <c r="I10" s="78"/>
      <c r="J10" s="78" t="s">
        <v>13</v>
      </c>
      <c r="K10" s="78"/>
    </row>
    <row r="11" spans="1:11" ht="15">
      <c r="A11" s="72" t="s">
        <v>14</v>
      </c>
      <c r="B11" s="72"/>
      <c r="C11" s="72"/>
      <c r="D11" s="72"/>
      <c r="E11" s="72"/>
      <c r="F11" s="73">
        <v>24751.56</v>
      </c>
      <c r="G11" s="73"/>
      <c r="H11" s="73">
        <v>21807.26</v>
      </c>
      <c r="I11" s="73"/>
      <c r="J11" s="74">
        <v>2944.3</v>
      </c>
      <c r="K11" s="74"/>
    </row>
    <row r="12" spans="1:11" ht="15">
      <c r="A12" s="72" t="s">
        <v>15</v>
      </c>
      <c r="B12" s="72"/>
      <c r="C12" s="72"/>
      <c r="D12" s="72"/>
      <c r="E12" s="72"/>
      <c r="F12" s="73">
        <v>24751.56</v>
      </c>
      <c r="G12" s="73"/>
      <c r="H12" s="73">
        <v>21807.26</v>
      </c>
      <c r="I12" s="73"/>
      <c r="J12" s="74">
        <v>2944.3</v>
      </c>
      <c r="K12" s="74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78" t="s">
        <v>16</v>
      </c>
      <c r="B14" s="78"/>
      <c r="C14" s="78"/>
      <c r="D14" s="78" t="s">
        <v>17</v>
      </c>
      <c r="E14" s="78"/>
      <c r="F14" s="78"/>
      <c r="G14" s="78"/>
      <c r="H14" s="18" t="s">
        <v>18</v>
      </c>
      <c r="I14" s="18" t="s">
        <v>19</v>
      </c>
      <c r="J14" s="78" t="s">
        <v>20</v>
      </c>
      <c r="K14" s="78"/>
    </row>
    <row r="15" spans="1:11" ht="15">
      <c r="A15" s="82" t="s">
        <v>21</v>
      </c>
      <c r="B15" s="82"/>
      <c r="C15" s="82"/>
      <c r="D15" s="82"/>
      <c r="E15" s="82"/>
      <c r="F15" s="82"/>
      <c r="G15" s="19"/>
      <c r="H15" s="18"/>
      <c r="I15" s="20"/>
      <c r="J15" s="83">
        <v>49500</v>
      </c>
      <c r="K15" s="83"/>
    </row>
    <row r="16" spans="1:11" ht="15">
      <c r="A16" s="82" t="s">
        <v>107</v>
      </c>
      <c r="B16" s="82"/>
      <c r="C16" s="82"/>
      <c r="D16" s="82"/>
      <c r="E16" s="82"/>
      <c r="F16" s="82"/>
      <c r="G16" s="19"/>
      <c r="H16" s="18"/>
      <c r="I16" s="20"/>
      <c r="J16" s="83">
        <v>49500</v>
      </c>
      <c r="K16" s="83"/>
    </row>
    <row r="17" spans="1:11" ht="15">
      <c r="A17" s="79" t="s">
        <v>24</v>
      </c>
      <c r="B17" s="79"/>
      <c r="C17" s="79"/>
      <c r="D17" s="80">
        <v>49500</v>
      </c>
      <c r="E17" s="80"/>
      <c r="F17" s="80"/>
      <c r="G17" s="80"/>
      <c r="H17" s="80"/>
      <c r="I17" s="80"/>
      <c r="J17" s="80"/>
      <c r="K17" s="80"/>
    </row>
    <row r="18" spans="1:11" ht="15">
      <c r="A18" s="15" t="s">
        <v>25</v>
      </c>
      <c r="B18" s="15"/>
      <c r="C18" s="15"/>
      <c r="D18" s="81">
        <v>66591.5</v>
      </c>
      <c r="E18" s="81"/>
      <c r="F18" s="15" t="s">
        <v>9</v>
      </c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7" t="s">
        <v>26</v>
      </c>
      <c r="B20" s="15"/>
      <c r="C20" s="15"/>
      <c r="D20" s="15"/>
      <c r="E20" s="15"/>
      <c r="F20" s="15"/>
      <c r="G20" s="15"/>
      <c r="H20" s="77"/>
      <c r="I20" s="77"/>
      <c r="J20" s="15"/>
      <c r="K20" s="15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72" t="s">
        <v>10</v>
      </c>
      <c r="B22" s="72"/>
      <c r="C22" s="72"/>
      <c r="D22" s="72"/>
      <c r="E22" s="72"/>
      <c r="F22" s="78" t="s">
        <v>11</v>
      </c>
      <c r="G22" s="78"/>
      <c r="H22" s="78" t="s">
        <v>12</v>
      </c>
      <c r="I22" s="78"/>
      <c r="J22" s="78" t="s">
        <v>13</v>
      </c>
      <c r="K22" s="78"/>
    </row>
    <row r="23" spans="1:11" ht="15">
      <c r="A23" s="72" t="s">
        <v>14</v>
      </c>
      <c r="B23" s="72"/>
      <c r="C23" s="72"/>
      <c r="D23" s="72"/>
      <c r="E23" s="72"/>
      <c r="F23" s="73">
        <v>153035.52</v>
      </c>
      <c r="G23" s="73"/>
      <c r="H23" s="74">
        <v>126929.9</v>
      </c>
      <c r="I23" s="74"/>
      <c r="J23" s="73">
        <v>26105.62</v>
      </c>
      <c r="K23" s="73"/>
    </row>
    <row r="24" spans="1:11" ht="15">
      <c r="A24" s="72" t="s">
        <v>15</v>
      </c>
      <c r="B24" s="72"/>
      <c r="C24" s="72"/>
      <c r="D24" s="72"/>
      <c r="E24" s="72"/>
      <c r="F24" s="73">
        <v>153035.52</v>
      </c>
      <c r="G24" s="73"/>
      <c r="H24" s="74">
        <v>126929.9</v>
      </c>
      <c r="I24" s="74"/>
      <c r="J24" s="73">
        <v>26105.62</v>
      </c>
      <c r="K24" s="73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0" ht="32.25">
      <c r="A26" s="78" t="s">
        <v>16</v>
      </c>
      <c r="B26" s="78"/>
      <c r="C26" s="78"/>
      <c r="D26" s="78" t="s">
        <v>17</v>
      </c>
      <c r="E26" s="78"/>
      <c r="F26" s="78"/>
      <c r="G26" s="78"/>
      <c r="H26" s="78" t="s">
        <v>20</v>
      </c>
      <c r="I26" s="78"/>
      <c r="J26" s="36" t="s">
        <v>142</v>
      </c>
    </row>
    <row r="27" spans="1:10" ht="15">
      <c r="A27" s="82" t="s">
        <v>27</v>
      </c>
      <c r="B27" s="82"/>
      <c r="C27" s="82"/>
      <c r="D27" s="82"/>
      <c r="E27" s="82"/>
      <c r="F27" s="82"/>
      <c r="G27" s="19"/>
      <c r="H27" s="73">
        <v>58333.43</v>
      </c>
      <c r="I27" s="73"/>
      <c r="J27" s="38">
        <f>H27/12/739.3</f>
        <v>6.575299833175526</v>
      </c>
    </row>
    <row r="28" spans="1:10" ht="15">
      <c r="A28" s="82" t="s">
        <v>28</v>
      </c>
      <c r="B28" s="82"/>
      <c r="C28" s="82"/>
      <c r="D28" s="82"/>
      <c r="E28" s="82"/>
      <c r="F28" s="82"/>
      <c r="G28" s="19"/>
      <c r="H28" s="73">
        <v>9528.09</v>
      </c>
      <c r="I28" s="73"/>
      <c r="J28" s="38">
        <f aca="true" t="shared" si="0" ref="J28:J64">H28/12/739.3</f>
        <v>1.0739990531583932</v>
      </c>
    </row>
    <row r="29" spans="1:11" ht="24.75" customHeight="1">
      <c r="A29" s="84"/>
      <c r="B29" s="84"/>
      <c r="C29" s="84"/>
      <c r="D29" s="85" t="s">
        <v>29</v>
      </c>
      <c r="E29" s="85"/>
      <c r="F29" s="85"/>
      <c r="G29" s="85"/>
      <c r="H29" s="73">
        <v>7455.76</v>
      </c>
      <c r="I29" s="73"/>
      <c r="J29" s="38">
        <f t="shared" si="0"/>
        <v>0.8404075927679338</v>
      </c>
      <c r="K29" s="37"/>
    </row>
    <row r="30" spans="1:10" ht="15">
      <c r="A30" s="84"/>
      <c r="B30" s="84"/>
      <c r="C30" s="84"/>
      <c r="D30" s="85" t="s">
        <v>34</v>
      </c>
      <c r="E30" s="85"/>
      <c r="F30" s="85"/>
      <c r="G30" s="85"/>
      <c r="H30" s="73">
        <v>2072.33</v>
      </c>
      <c r="I30" s="73"/>
      <c r="J30" s="38">
        <f t="shared" si="0"/>
        <v>0.23359146039045944</v>
      </c>
    </row>
    <row r="31" spans="1:10" ht="15">
      <c r="A31" s="82" t="s">
        <v>38</v>
      </c>
      <c r="B31" s="82"/>
      <c r="C31" s="82"/>
      <c r="D31" s="82"/>
      <c r="E31" s="82"/>
      <c r="F31" s="82"/>
      <c r="G31" s="19"/>
      <c r="H31" s="73">
        <v>1904.85</v>
      </c>
      <c r="I31" s="73"/>
      <c r="J31" s="38">
        <f t="shared" si="0"/>
        <v>0.21471324225618826</v>
      </c>
    </row>
    <row r="32" spans="1:10" ht="24.75" customHeight="1">
      <c r="A32" s="84"/>
      <c r="B32" s="84"/>
      <c r="C32" s="84"/>
      <c r="D32" s="85" t="s">
        <v>39</v>
      </c>
      <c r="E32" s="85"/>
      <c r="F32" s="85"/>
      <c r="G32" s="85"/>
      <c r="H32" s="73">
        <v>68.49</v>
      </c>
      <c r="I32" s="73"/>
      <c r="J32" s="38">
        <f t="shared" si="0"/>
        <v>0.0077201406736101715</v>
      </c>
    </row>
    <row r="33" spans="1:10" ht="24.75" customHeight="1">
      <c r="A33" s="84"/>
      <c r="B33" s="84"/>
      <c r="C33" s="84"/>
      <c r="D33" s="85" t="s">
        <v>40</v>
      </c>
      <c r="E33" s="85"/>
      <c r="F33" s="85"/>
      <c r="G33" s="85"/>
      <c r="H33" s="73">
        <v>835.44</v>
      </c>
      <c r="I33" s="73"/>
      <c r="J33" s="38">
        <f t="shared" si="0"/>
        <v>0.0941701609630732</v>
      </c>
    </row>
    <row r="34" spans="1:10" ht="15">
      <c r="A34" s="84"/>
      <c r="B34" s="84"/>
      <c r="C34" s="84"/>
      <c r="D34" s="85" t="s">
        <v>41</v>
      </c>
      <c r="E34" s="85"/>
      <c r="F34" s="85"/>
      <c r="G34" s="85"/>
      <c r="H34" s="73">
        <v>1000.92</v>
      </c>
      <c r="I34" s="73"/>
      <c r="J34" s="38">
        <f t="shared" si="0"/>
        <v>0.11282294061950494</v>
      </c>
    </row>
    <row r="35" spans="1:10" ht="15">
      <c r="A35" s="82" t="s">
        <v>42</v>
      </c>
      <c r="B35" s="82"/>
      <c r="C35" s="82"/>
      <c r="D35" s="82"/>
      <c r="E35" s="82"/>
      <c r="F35" s="82"/>
      <c r="G35" s="19"/>
      <c r="H35" s="73">
        <v>18110.21</v>
      </c>
      <c r="I35" s="73"/>
      <c r="J35" s="38">
        <f t="shared" si="0"/>
        <v>2.041369087875919</v>
      </c>
    </row>
    <row r="36" spans="1:10" ht="24.75" customHeight="1">
      <c r="A36" s="84"/>
      <c r="B36" s="84"/>
      <c r="C36" s="84"/>
      <c r="D36" s="85" t="s">
        <v>43</v>
      </c>
      <c r="E36" s="85"/>
      <c r="F36" s="85"/>
      <c r="G36" s="85"/>
      <c r="H36" s="74">
        <v>4646.5</v>
      </c>
      <c r="I36" s="74"/>
      <c r="J36" s="38">
        <f t="shared" si="0"/>
        <v>0.5237499436403805</v>
      </c>
    </row>
    <row r="37" spans="1:10" ht="24.75" customHeight="1">
      <c r="A37" s="84"/>
      <c r="B37" s="84"/>
      <c r="C37" s="84"/>
      <c r="D37" s="85" t="s">
        <v>44</v>
      </c>
      <c r="E37" s="85"/>
      <c r="F37" s="85"/>
      <c r="G37" s="85"/>
      <c r="H37" s="73">
        <v>715.35</v>
      </c>
      <c r="I37" s="73"/>
      <c r="J37" s="38">
        <f t="shared" si="0"/>
        <v>0.08063370756120655</v>
      </c>
    </row>
    <row r="38" spans="1:10" ht="24.75" customHeight="1">
      <c r="A38" s="84"/>
      <c r="B38" s="84"/>
      <c r="C38" s="84"/>
      <c r="D38" s="85" t="s">
        <v>45</v>
      </c>
      <c r="E38" s="85"/>
      <c r="F38" s="85"/>
      <c r="G38" s="85"/>
      <c r="H38" s="83">
        <v>1174</v>
      </c>
      <c r="I38" s="83"/>
      <c r="J38" s="38">
        <f t="shared" si="0"/>
        <v>0.1323323864917264</v>
      </c>
    </row>
    <row r="39" spans="1:10" ht="15">
      <c r="A39" s="84"/>
      <c r="B39" s="84"/>
      <c r="C39" s="84"/>
      <c r="D39" s="85" t="s">
        <v>46</v>
      </c>
      <c r="E39" s="85"/>
      <c r="F39" s="85"/>
      <c r="G39" s="85"/>
      <c r="H39" s="73">
        <v>2547.58</v>
      </c>
      <c r="I39" s="73"/>
      <c r="J39" s="38">
        <f t="shared" si="0"/>
        <v>0.28716127868704633</v>
      </c>
    </row>
    <row r="40" spans="1:10" ht="24.75" customHeight="1">
      <c r="A40" s="84"/>
      <c r="B40" s="84"/>
      <c r="C40" s="84"/>
      <c r="D40" s="85" t="s">
        <v>47</v>
      </c>
      <c r="E40" s="85"/>
      <c r="F40" s="85"/>
      <c r="G40" s="85"/>
      <c r="H40" s="74">
        <v>2067.9</v>
      </c>
      <c r="I40" s="74"/>
      <c r="J40" s="38">
        <f t="shared" si="0"/>
        <v>0.23309211416204523</v>
      </c>
    </row>
    <row r="41" spans="1:11" ht="24.75" customHeight="1">
      <c r="A41" s="84"/>
      <c r="B41" s="84"/>
      <c r="C41" s="84"/>
      <c r="D41" s="85" t="s">
        <v>48</v>
      </c>
      <c r="E41" s="85"/>
      <c r="F41" s="85"/>
      <c r="G41" s="85"/>
      <c r="H41" s="73">
        <v>6958.88</v>
      </c>
      <c r="I41" s="73"/>
      <c r="J41" s="38">
        <f t="shared" si="0"/>
        <v>0.7843996573335137</v>
      </c>
      <c r="K41" s="37"/>
    </row>
    <row r="42" spans="1:10" ht="15">
      <c r="A42" s="82" t="s">
        <v>49</v>
      </c>
      <c r="B42" s="82"/>
      <c r="C42" s="82"/>
      <c r="D42" s="82"/>
      <c r="E42" s="82"/>
      <c r="F42" s="82"/>
      <c r="G42" s="19"/>
      <c r="H42" s="73">
        <v>28790.28</v>
      </c>
      <c r="I42" s="73"/>
      <c r="J42" s="38">
        <f t="shared" si="0"/>
        <v>3.2452184498850265</v>
      </c>
    </row>
    <row r="43" spans="1:10" ht="15">
      <c r="A43" s="84"/>
      <c r="B43" s="84"/>
      <c r="C43" s="84"/>
      <c r="D43" s="85" t="s">
        <v>50</v>
      </c>
      <c r="E43" s="85"/>
      <c r="F43" s="85"/>
      <c r="G43" s="85"/>
      <c r="H43" s="73">
        <v>1288.35</v>
      </c>
      <c r="I43" s="73"/>
      <c r="J43" s="38">
        <f t="shared" si="0"/>
        <v>0.14522183146219397</v>
      </c>
    </row>
    <row r="44" spans="1:10" ht="15">
      <c r="A44" s="84"/>
      <c r="B44" s="84"/>
      <c r="C44" s="84"/>
      <c r="D44" s="85" t="s">
        <v>51</v>
      </c>
      <c r="E44" s="85"/>
      <c r="F44" s="85"/>
      <c r="G44" s="85"/>
      <c r="H44" s="73">
        <v>27501.93</v>
      </c>
      <c r="I44" s="73"/>
      <c r="J44" s="38">
        <f t="shared" si="0"/>
        <v>3.0999966184228325</v>
      </c>
    </row>
    <row r="45" spans="1:10" ht="15">
      <c r="A45" s="82" t="s">
        <v>52</v>
      </c>
      <c r="B45" s="82"/>
      <c r="C45" s="82"/>
      <c r="D45" s="82"/>
      <c r="E45" s="82"/>
      <c r="F45" s="82"/>
      <c r="G45" s="19"/>
      <c r="H45" s="73">
        <v>1451.01</v>
      </c>
      <c r="I45" s="73"/>
      <c r="J45" s="38">
        <f t="shared" si="0"/>
        <v>0.16355674286487218</v>
      </c>
    </row>
    <row r="46" spans="1:10" ht="15">
      <c r="A46" s="86" t="s">
        <v>53</v>
      </c>
      <c r="B46" s="86"/>
      <c r="C46" s="86"/>
      <c r="D46" s="86"/>
      <c r="E46" s="86"/>
      <c r="F46" s="86"/>
      <c r="G46" s="19"/>
      <c r="H46" s="73">
        <v>662.38</v>
      </c>
      <c r="I46" s="73"/>
      <c r="J46" s="38">
        <f t="shared" si="0"/>
        <v>0.0746629694756301</v>
      </c>
    </row>
    <row r="47" spans="1:10" ht="15">
      <c r="A47" s="86" t="s">
        <v>54</v>
      </c>
      <c r="B47" s="86"/>
      <c r="C47" s="86"/>
      <c r="D47" s="86"/>
      <c r="E47" s="86"/>
      <c r="F47" s="86"/>
      <c r="G47" s="19"/>
      <c r="H47" s="73">
        <v>788.63</v>
      </c>
      <c r="I47" s="73"/>
      <c r="J47" s="38">
        <f t="shared" si="0"/>
        <v>0.08889377338924208</v>
      </c>
    </row>
    <row r="48" spans="1:10" ht="15">
      <c r="A48" s="82" t="s">
        <v>56</v>
      </c>
      <c r="B48" s="82"/>
      <c r="C48" s="82"/>
      <c r="D48" s="82"/>
      <c r="E48" s="82"/>
      <c r="F48" s="82"/>
      <c r="G48" s="19"/>
      <c r="H48" s="73">
        <v>12395.16</v>
      </c>
      <c r="I48" s="73"/>
      <c r="J48" s="38">
        <f t="shared" si="0"/>
        <v>1.397173001487894</v>
      </c>
    </row>
    <row r="49" spans="1:10" ht="15">
      <c r="A49" s="82" t="s">
        <v>58</v>
      </c>
      <c r="B49" s="82"/>
      <c r="C49" s="82"/>
      <c r="D49" s="82"/>
      <c r="E49" s="82"/>
      <c r="F49" s="82"/>
      <c r="G49" s="19"/>
      <c r="H49" s="73">
        <v>5669.67</v>
      </c>
      <c r="I49" s="73"/>
      <c r="J49" s="38">
        <f t="shared" si="0"/>
        <v>0.6390808873258489</v>
      </c>
    </row>
    <row r="50" spans="1:10" ht="15">
      <c r="A50" s="84"/>
      <c r="B50" s="84"/>
      <c r="C50" s="84"/>
      <c r="D50" s="85" t="s">
        <v>60</v>
      </c>
      <c r="E50" s="85"/>
      <c r="F50" s="85"/>
      <c r="G50" s="85"/>
      <c r="H50" s="83">
        <v>632</v>
      </c>
      <c r="I50" s="83"/>
      <c r="J50" s="38">
        <f t="shared" si="0"/>
        <v>0.07123855899724965</v>
      </c>
    </row>
    <row r="51" spans="1:10" ht="24.75" customHeight="1">
      <c r="A51" s="84"/>
      <c r="B51" s="84"/>
      <c r="C51" s="84"/>
      <c r="D51" s="85" t="s">
        <v>68</v>
      </c>
      <c r="E51" s="85"/>
      <c r="F51" s="85"/>
      <c r="G51" s="85"/>
      <c r="H51" s="73">
        <v>5037.67</v>
      </c>
      <c r="I51" s="73"/>
      <c r="J51" s="38">
        <f t="shared" si="0"/>
        <v>0.5678423283285992</v>
      </c>
    </row>
    <row r="52" spans="1:10" ht="24.75" customHeight="1">
      <c r="A52" s="82" t="s">
        <v>80</v>
      </c>
      <c r="B52" s="82"/>
      <c r="C52" s="82"/>
      <c r="D52" s="82"/>
      <c r="E52" s="82"/>
      <c r="F52" s="82"/>
      <c r="G52" s="19"/>
      <c r="H52" s="73">
        <v>4977.39</v>
      </c>
      <c r="I52" s="73"/>
      <c r="J52" s="38">
        <f t="shared" si="0"/>
        <v>0.5610476126065198</v>
      </c>
    </row>
    <row r="53" spans="1:10" ht="24.75" customHeight="1">
      <c r="A53" s="82" t="s">
        <v>81</v>
      </c>
      <c r="B53" s="82"/>
      <c r="C53" s="82"/>
      <c r="D53" s="82"/>
      <c r="E53" s="82"/>
      <c r="F53" s="82"/>
      <c r="G53" s="19"/>
      <c r="H53" s="73">
        <v>4977.39</v>
      </c>
      <c r="I53" s="73"/>
      <c r="J53" s="38">
        <f t="shared" si="0"/>
        <v>0.5610476126065198</v>
      </c>
    </row>
    <row r="54" spans="1:10" ht="24.75" customHeight="1">
      <c r="A54" s="84"/>
      <c r="B54" s="84"/>
      <c r="C54" s="84"/>
      <c r="D54" s="85" t="s">
        <v>82</v>
      </c>
      <c r="E54" s="85"/>
      <c r="F54" s="85"/>
      <c r="G54" s="85"/>
      <c r="H54" s="73">
        <v>3352.36</v>
      </c>
      <c r="I54" s="73"/>
      <c r="J54" s="38">
        <f t="shared" si="0"/>
        <v>0.37787546778484155</v>
      </c>
    </row>
    <row r="55" spans="1:10" ht="24.75" customHeight="1">
      <c r="A55" s="84"/>
      <c r="B55" s="84"/>
      <c r="C55" s="84"/>
      <c r="D55" s="85" t="s">
        <v>103</v>
      </c>
      <c r="E55" s="85"/>
      <c r="F55" s="85"/>
      <c r="G55" s="85"/>
      <c r="H55" s="73">
        <v>1508.03</v>
      </c>
      <c r="I55" s="73"/>
      <c r="J55" s="38">
        <f t="shared" si="0"/>
        <v>0.16998399386807342</v>
      </c>
    </row>
    <row r="56" spans="1:10" ht="24.75" customHeight="1">
      <c r="A56" s="84"/>
      <c r="B56" s="84"/>
      <c r="C56" s="84"/>
      <c r="D56" s="85" t="s">
        <v>108</v>
      </c>
      <c r="E56" s="85"/>
      <c r="F56" s="85"/>
      <c r="G56" s="85"/>
      <c r="H56" s="83">
        <v>117</v>
      </c>
      <c r="I56" s="83"/>
      <c r="J56" s="38">
        <f t="shared" si="0"/>
        <v>0.013188150953604762</v>
      </c>
    </row>
    <row r="57" spans="1:10" ht="15">
      <c r="A57" s="82" t="s">
        <v>83</v>
      </c>
      <c r="B57" s="82"/>
      <c r="C57" s="82"/>
      <c r="D57" s="82"/>
      <c r="E57" s="82"/>
      <c r="F57" s="82"/>
      <c r="G57" s="19"/>
      <c r="H57" s="73">
        <v>217.45</v>
      </c>
      <c r="I57" s="73"/>
      <c r="J57" s="38">
        <f t="shared" si="0"/>
        <v>0.02451079850308851</v>
      </c>
    </row>
    <row r="58" spans="1:10" ht="15">
      <c r="A58" s="82" t="s">
        <v>88</v>
      </c>
      <c r="B58" s="82"/>
      <c r="C58" s="82"/>
      <c r="D58" s="82"/>
      <c r="E58" s="82"/>
      <c r="F58" s="82"/>
      <c r="G58" s="19"/>
      <c r="H58" s="73">
        <v>11760.22</v>
      </c>
      <c r="I58" s="73"/>
      <c r="J58" s="38">
        <f t="shared" si="0"/>
        <v>1.3256030479282204</v>
      </c>
    </row>
    <row r="59" spans="1:10" ht="15">
      <c r="A59" s="86" t="s">
        <v>89</v>
      </c>
      <c r="B59" s="86"/>
      <c r="C59" s="86"/>
      <c r="D59" s="86"/>
      <c r="E59" s="86"/>
      <c r="F59" s="86"/>
      <c r="G59" s="19"/>
      <c r="H59" s="73">
        <v>5222.24</v>
      </c>
      <c r="I59" s="73"/>
      <c r="J59" s="38">
        <f t="shared" si="0"/>
        <v>0.588646918256008</v>
      </c>
    </row>
    <row r="60" spans="1:10" ht="15">
      <c r="A60" s="86" t="s">
        <v>90</v>
      </c>
      <c r="B60" s="86"/>
      <c r="C60" s="86"/>
      <c r="D60" s="86"/>
      <c r="E60" s="86"/>
      <c r="F60" s="86"/>
      <c r="G60" s="19"/>
      <c r="H60" s="73">
        <v>6537.98</v>
      </c>
      <c r="I60" s="73"/>
      <c r="J60" s="38">
        <f t="shared" si="0"/>
        <v>0.7369561296722124</v>
      </c>
    </row>
    <row r="61" spans="1:10" ht="45" customHeight="1">
      <c r="A61" s="82" t="s">
        <v>91</v>
      </c>
      <c r="B61" s="82"/>
      <c r="C61" s="82"/>
      <c r="D61" s="82"/>
      <c r="E61" s="82"/>
      <c r="F61" s="82"/>
      <c r="G61" s="19"/>
      <c r="H61" s="73">
        <v>28317.95</v>
      </c>
      <c r="I61" s="73"/>
      <c r="J61" s="38">
        <f t="shared" si="0"/>
        <v>3.1919777717660853</v>
      </c>
    </row>
    <row r="62" spans="1:10" ht="15">
      <c r="A62" s="86" t="s">
        <v>92</v>
      </c>
      <c r="B62" s="86"/>
      <c r="C62" s="86"/>
      <c r="D62" s="86"/>
      <c r="E62" s="86"/>
      <c r="F62" s="86"/>
      <c r="G62" s="19"/>
      <c r="H62" s="73">
        <v>14247.25</v>
      </c>
      <c r="I62" s="73"/>
      <c r="J62" s="38">
        <f t="shared" si="0"/>
        <v>1.605939176698679</v>
      </c>
    </row>
    <row r="63" spans="1:10" ht="15">
      <c r="A63" s="86" t="s">
        <v>93</v>
      </c>
      <c r="B63" s="86"/>
      <c r="C63" s="86"/>
      <c r="D63" s="86"/>
      <c r="E63" s="86"/>
      <c r="F63" s="86"/>
      <c r="G63" s="19"/>
      <c r="H63" s="73">
        <v>2389.35</v>
      </c>
      <c r="I63" s="73"/>
      <c r="J63" s="38">
        <f t="shared" si="0"/>
        <v>0.26932571351278234</v>
      </c>
    </row>
    <row r="64" spans="1:10" ht="15">
      <c r="A64" s="86" t="s">
        <v>94</v>
      </c>
      <c r="B64" s="86"/>
      <c r="C64" s="86"/>
      <c r="D64" s="86"/>
      <c r="E64" s="86"/>
      <c r="F64" s="86"/>
      <c r="G64" s="19"/>
      <c r="H64" s="73">
        <v>11681.35</v>
      </c>
      <c r="I64" s="73"/>
      <c r="J64" s="38">
        <f t="shared" si="0"/>
        <v>1.3167128815546238</v>
      </c>
    </row>
    <row r="65" spans="1:10" ht="15">
      <c r="A65" s="79" t="s">
        <v>24</v>
      </c>
      <c r="B65" s="79"/>
      <c r="C65" s="79"/>
      <c r="D65" s="87">
        <v>123122.28</v>
      </c>
      <c r="E65" s="87"/>
      <c r="F65" s="87"/>
      <c r="G65" s="87"/>
      <c r="H65" s="87"/>
      <c r="I65" s="87"/>
      <c r="J65" s="39"/>
    </row>
    <row r="66" spans="1:11" ht="15">
      <c r="A66" s="15"/>
      <c r="B66" s="15"/>
      <c r="C66" s="15"/>
      <c r="D66" s="77"/>
      <c r="E66" s="77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76" t="s">
        <v>95</v>
      </c>
      <c r="B68" s="76"/>
      <c r="C68" s="15"/>
      <c r="D68" s="15"/>
      <c r="E68" s="15"/>
      <c r="F68" s="15"/>
      <c r="G68" s="15"/>
      <c r="H68" s="15"/>
      <c r="I68" s="15"/>
      <c r="J68" s="15" t="s">
        <v>96</v>
      </c>
      <c r="K68" s="15"/>
    </row>
    <row r="69" spans="1:11" ht="15">
      <c r="A69" s="15" t="s">
        <v>0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</sheetData>
  <sheetProtection/>
  <mergeCells count="140">
    <mergeCell ref="D66:E66"/>
    <mergeCell ref="A68:B68"/>
    <mergeCell ref="A64:F64"/>
    <mergeCell ref="H64:I64"/>
    <mergeCell ref="A65:C65"/>
    <mergeCell ref="D65:I65"/>
    <mergeCell ref="A60:F60"/>
    <mergeCell ref="H60:I60"/>
    <mergeCell ref="A58:F58"/>
    <mergeCell ref="H58:I58"/>
    <mergeCell ref="A63:F63"/>
    <mergeCell ref="H63:I63"/>
    <mergeCell ref="A61:F61"/>
    <mergeCell ref="H61:I61"/>
    <mergeCell ref="A62:F62"/>
    <mergeCell ref="H62:I62"/>
    <mergeCell ref="A57:F57"/>
    <mergeCell ref="H57:I57"/>
    <mergeCell ref="A55:C55"/>
    <mergeCell ref="D55:G55"/>
    <mergeCell ref="H55:I55"/>
    <mergeCell ref="A56:C56"/>
    <mergeCell ref="D56:G56"/>
    <mergeCell ref="H56:I56"/>
    <mergeCell ref="A59:F59"/>
    <mergeCell ref="H59:I59"/>
    <mergeCell ref="A52:F52"/>
    <mergeCell ref="H52:I52"/>
    <mergeCell ref="A53:F53"/>
    <mergeCell ref="H53:I53"/>
    <mergeCell ref="A54:C54"/>
    <mergeCell ref="D54:G54"/>
    <mergeCell ref="H54:I54"/>
    <mergeCell ref="A51:C51"/>
    <mergeCell ref="D51:G51"/>
    <mergeCell ref="H51:I51"/>
    <mergeCell ref="A48:F48"/>
    <mergeCell ref="H48:I48"/>
    <mergeCell ref="A47:F47"/>
    <mergeCell ref="H47:I47"/>
    <mergeCell ref="A50:C50"/>
    <mergeCell ref="D50:G50"/>
    <mergeCell ref="H50:I50"/>
    <mergeCell ref="A49:F49"/>
    <mergeCell ref="H49:I49"/>
    <mergeCell ref="A44:C44"/>
    <mergeCell ref="D44:G44"/>
    <mergeCell ref="H44:I44"/>
    <mergeCell ref="A45:F45"/>
    <mergeCell ref="H45:I45"/>
    <mergeCell ref="A46:F46"/>
    <mergeCell ref="H46:I46"/>
    <mergeCell ref="A42:F42"/>
    <mergeCell ref="H42:I42"/>
    <mergeCell ref="A43:C43"/>
    <mergeCell ref="D43:G43"/>
    <mergeCell ref="H43:I43"/>
    <mergeCell ref="A41:C41"/>
    <mergeCell ref="D41:G41"/>
    <mergeCell ref="H41:I41"/>
    <mergeCell ref="A38:C38"/>
    <mergeCell ref="D38:G38"/>
    <mergeCell ref="H38:I38"/>
    <mergeCell ref="A39:C39"/>
    <mergeCell ref="D39:G39"/>
    <mergeCell ref="H39:I39"/>
    <mergeCell ref="A37:C37"/>
    <mergeCell ref="D37:G37"/>
    <mergeCell ref="H37:I37"/>
    <mergeCell ref="A34:C34"/>
    <mergeCell ref="D34:G34"/>
    <mergeCell ref="H34:I34"/>
    <mergeCell ref="A35:F35"/>
    <mergeCell ref="H35:I35"/>
    <mergeCell ref="A40:C40"/>
    <mergeCell ref="D40:G40"/>
    <mergeCell ref="H40:I40"/>
    <mergeCell ref="A33:C33"/>
    <mergeCell ref="D33:G33"/>
    <mergeCell ref="H33:I33"/>
    <mergeCell ref="A30:C30"/>
    <mergeCell ref="D30:G30"/>
    <mergeCell ref="H30:I30"/>
    <mergeCell ref="A36:C36"/>
    <mergeCell ref="D36:G36"/>
    <mergeCell ref="H36:I36"/>
    <mergeCell ref="J24:K24"/>
    <mergeCell ref="A26:C26"/>
    <mergeCell ref="D26:G26"/>
    <mergeCell ref="H26:I26"/>
    <mergeCell ref="A31:F31"/>
    <mergeCell ref="H31:I31"/>
    <mergeCell ref="A32:C32"/>
    <mergeCell ref="D32:G32"/>
    <mergeCell ref="H32:I32"/>
    <mergeCell ref="A27:F27"/>
    <mergeCell ref="H27:I27"/>
    <mergeCell ref="A28:F28"/>
    <mergeCell ref="H28:I28"/>
    <mergeCell ref="A29:C29"/>
    <mergeCell ref="D29:G29"/>
    <mergeCell ref="H29:I29"/>
    <mergeCell ref="A24:E24"/>
    <mergeCell ref="F24:G24"/>
    <mergeCell ref="H24:I24"/>
    <mergeCell ref="H20:I20"/>
    <mergeCell ref="A22:E22"/>
    <mergeCell ref="F22:G22"/>
    <mergeCell ref="H22:I22"/>
    <mergeCell ref="J22:K22"/>
    <mergeCell ref="A23:E23"/>
    <mergeCell ref="F23:G23"/>
    <mergeCell ref="H23:I23"/>
    <mergeCell ref="J23:K23"/>
    <mergeCell ref="A17:C17"/>
    <mergeCell ref="D17:K17"/>
    <mergeCell ref="D18:E18"/>
    <mergeCell ref="A14:C14"/>
    <mergeCell ref="D14:G14"/>
    <mergeCell ref="J14:K14"/>
    <mergeCell ref="A15:F15"/>
    <mergeCell ref="J15:K15"/>
    <mergeCell ref="A16:F16"/>
    <mergeCell ref="J16:K16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8">
      <selection activeCell="J22" sqref="J22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112</v>
      </c>
      <c r="B7" s="2"/>
      <c r="C7" s="2"/>
      <c r="D7" s="2"/>
      <c r="E7" s="2"/>
      <c r="F7" s="2" t="s">
        <v>113</v>
      </c>
      <c r="G7" s="2"/>
      <c r="H7" s="2"/>
      <c r="I7" s="43" t="s">
        <v>114</v>
      </c>
      <c r="J7" s="43"/>
      <c r="K7" s="43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44">
        <v>64949.04</v>
      </c>
      <c r="I8" s="44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40" t="s">
        <v>10</v>
      </c>
      <c r="B10" s="40"/>
      <c r="C10" s="40"/>
      <c r="D10" s="40"/>
      <c r="E10" s="40"/>
      <c r="F10" s="45" t="s">
        <v>11</v>
      </c>
      <c r="G10" s="45"/>
      <c r="H10" s="45" t="s">
        <v>12</v>
      </c>
      <c r="I10" s="45"/>
      <c r="J10" s="45" t="s">
        <v>13</v>
      </c>
      <c r="K10" s="45"/>
    </row>
    <row r="11" spans="1:11" ht="15">
      <c r="A11" s="40" t="s">
        <v>14</v>
      </c>
      <c r="B11" s="40"/>
      <c r="C11" s="40"/>
      <c r="D11" s="40"/>
      <c r="E11" s="40"/>
      <c r="F11" s="41">
        <v>16984.56</v>
      </c>
      <c r="G11" s="41"/>
      <c r="H11" s="41">
        <v>17259.25</v>
      </c>
      <c r="I11" s="41"/>
      <c r="J11" s="41">
        <v>-274.69</v>
      </c>
      <c r="K11" s="41"/>
    </row>
    <row r="12" spans="1:11" ht="15">
      <c r="A12" s="40" t="s">
        <v>15</v>
      </c>
      <c r="B12" s="40"/>
      <c r="C12" s="40"/>
      <c r="D12" s="40"/>
      <c r="E12" s="40"/>
      <c r="F12" s="41">
        <v>16984.56</v>
      </c>
      <c r="G12" s="41"/>
      <c r="H12" s="41">
        <v>17259.25</v>
      </c>
      <c r="I12" s="41"/>
      <c r="J12" s="41">
        <v>-274.69</v>
      </c>
      <c r="K12" s="41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25</v>
      </c>
      <c r="B14" s="2"/>
      <c r="C14" s="2"/>
      <c r="D14" s="44">
        <v>82208.29</v>
      </c>
      <c r="E14" s="44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26</v>
      </c>
      <c r="B16" s="2"/>
      <c r="C16" s="2"/>
      <c r="D16" s="2"/>
      <c r="E16" s="2"/>
      <c r="F16" s="2"/>
      <c r="G16" s="2"/>
      <c r="H16" s="88"/>
      <c r="I16" s="88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40" t="s">
        <v>10</v>
      </c>
      <c r="B18" s="40"/>
      <c r="C18" s="40"/>
      <c r="D18" s="40"/>
      <c r="E18" s="40"/>
      <c r="F18" s="45" t="s">
        <v>11</v>
      </c>
      <c r="G18" s="45"/>
      <c r="H18" s="45" t="s">
        <v>12</v>
      </c>
      <c r="I18" s="45"/>
      <c r="J18" s="45" t="s">
        <v>13</v>
      </c>
      <c r="K18" s="45"/>
    </row>
    <row r="19" spans="1:11" ht="15">
      <c r="A19" s="40" t="s">
        <v>14</v>
      </c>
      <c r="B19" s="40"/>
      <c r="C19" s="40"/>
      <c r="D19" s="40"/>
      <c r="E19" s="40"/>
      <c r="F19" s="41">
        <v>93992.64</v>
      </c>
      <c r="G19" s="41"/>
      <c r="H19" s="41">
        <v>95605.79</v>
      </c>
      <c r="I19" s="41"/>
      <c r="J19" s="41">
        <v>-1613.15</v>
      </c>
      <c r="K19" s="41"/>
    </row>
    <row r="20" spans="1:11" ht="15">
      <c r="A20" s="40" t="s">
        <v>15</v>
      </c>
      <c r="B20" s="40"/>
      <c r="C20" s="40"/>
      <c r="D20" s="40"/>
      <c r="E20" s="40"/>
      <c r="F20" s="41">
        <v>93992.64</v>
      </c>
      <c r="G20" s="41"/>
      <c r="H20" s="41">
        <v>95605.79</v>
      </c>
      <c r="I20" s="41"/>
      <c r="J20" s="41">
        <v>-1613.15</v>
      </c>
      <c r="K20" s="41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45" t="s">
        <v>16</v>
      </c>
      <c r="B22" s="45"/>
      <c r="C22" s="45"/>
      <c r="D22" s="45" t="s">
        <v>17</v>
      </c>
      <c r="E22" s="45"/>
      <c r="F22" s="45"/>
      <c r="G22" s="45"/>
      <c r="H22" s="45" t="s">
        <v>20</v>
      </c>
      <c r="I22" s="45"/>
      <c r="J22" s="36" t="s">
        <v>142</v>
      </c>
    </row>
    <row r="23" spans="1:10" ht="15">
      <c r="A23" s="51" t="s">
        <v>27</v>
      </c>
      <c r="B23" s="51"/>
      <c r="C23" s="51"/>
      <c r="D23" s="51"/>
      <c r="E23" s="51"/>
      <c r="F23" s="51"/>
      <c r="G23" s="6"/>
      <c r="H23" s="41">
        <v>37641.32</v>
      </c>
      <c r="I23" s="41"/>
      <c r="J23" s="38">
        <f>H23/12/507.3</f>
        <v>6.183277482094749</v>
      </c>
    </row>
    <row r="24" spans="1:10" ht="15">
      <c r="A24" s="51" t="s">
        <v>28</v>
      </c>
      <c r="B24" s="51"/>
      <c r="C24" s="51"/>
      <c r="D24" s="51"/>
      <c r="E24" s="51"/>
      <c r="F24" s="51"/>
      <c r="G24" s="6"/>
      <c r="H24" s="41">
        <v>6276.55</v>
      </c>
      <c r="I24" s="41"/>
      <c r="J24" s="38">
        <f aca="true" t="shared" si="0" ref="J24:J59">H24/12/507.3</f>
        <v>1.0310385045009527</v>
      </c>
    </row>
    <row r="25" spans="1:10" ht="24.75" customHeight="1">
      <c r="A25" s="46"/>
      <c r="B25" s="46"/>
      <c r="C25" s="46"/>
      <c r="D25" s="47" t="s">
        <v>29</v>
      </c>
      <c r="E25" s="47"/>
      <c r="F25" s="47"/>
      <c r="G25" s="47"/>
      <c r="H25" s="41">
        <v>4854.54</v>
      </c>
      <c r="I25" s="41"/>
      <c r="J25" s="38">
        <f t="shared" si="0"/>
        <v>0.7974472698600433</v>
      </c>
    </row>
    <row r="26" spans="1:10" ht="15">
      <c r="A26" s="46"/>
      <c r="B26" s="46"/>
      <c r="C26" s="46"/>
      <c r="D26" s="47" t="s">
        <v>34</v>
      </c>
      <c r="E26" s="47"/>
      <c r="F26" s="47"/>
      <c r="G26" s="47"/>
      <c r="H26" s="41">
        <v>1422.01</v>
      </c>
      <c r="I26" s="41"/>
      <c r="J26" s="38">
        <f t="shared" si="0"/>
        <v>0.2335912346409094</v>
      </c>
    </row>
    <row r="27" spans="1:10" ht="15">
      <c r="A27" s="51" t="s">
        <v>38</v>
      </c>
      <c r="B27" s="51"/>
      <c r="C27" s="51"/>
      <c r="D27" s="51"/>
      <c r="E27" s="51"/>
      <c r="F27" s="51"/>
      <c r="G27" s="6"/>
      <c r="H27" s="41">
        <v>1262.52</v>
      </c>
      <c r="I27" s="41"/>
      <c r="J27" s="38">
        <f t="shared" si="0"/>
        <v>0.2073920756948551</v>
      </c>
    </row>
    <row r="28" spans="1:10" ht="24.75" customHeight="1">
      <c r="A28" s="46"/>
      <c r="B28" s="46"/>
      <c r="C28" s="46"/>
      <c r="D28" s="47" t="s">
        <v>39</v>
      </c>
      <c r="E28" s="47"/>
      <c r="F28" s="47"/>
      <c r="G28" s="47"/>
      <c r="H28" s="41">
        <v>26.96</v>
      </c>
      <c r="I28" s="41"/>
      <c r="J28" s="38">
        <f t="shared" si="0"/>
        <v>0.004428674682962087</v>
      </c>
    </row>
    <row r="29" spans="1:10" ht="24.75" customHeight="1">
      <c r="A29" s="46"/>
      <c r="B29" s="46"/>
      <c r="C29" s="46"/>
      <c r="D29" s="47" t="s">
        <v>40</v>
      </c>
      <c r="E29" s="47"/>
      <c r="F29" s="47"/>
      <c r="G29" s="47"/>
      <c r="H29" s="41">
        <v>409.28</v>
      </c>
      <c r="I29" s="41"/>
      <c r="J29" s="38">
        <f t="shared" si="0"/>
        <v>0.06723174978645113</v>
      </c>
    </row>
    <row r="30" spans="1:10" ht="15">
      <c r="A30" s="46"/>
      <c r="B30" s="46"/>
      <c r="C30" s="46"/>
      <c r="D30" s="47" t="s">
        <v>41</v>
      </c>
      <c r="E30" s="47"/>
      <c r="F30" s="47"/>
      <c r="G30" s="47"/>
      <c r="H30" s="41">
        <v>826.28</v>
      </c>
      <c r="I30" s="41"/>
      <c r="J30" s="38">
        <f t="shared" si="0"/>
        <v>0.1357316512254419</v>
      </c>
    </row>
    <row r="31" spans="1:10" ht="15">
      <c r="A31" s="51" t="s">
        <v>42</v>
      </c>
      <c r="B31" s="51"/>
      <c r="C31" s="51"/>
      <c r="D31" s="51"/>
      <c r="E31" s="51"/>
      <c r="F31" s="51"/>
      <c r="G31" s="6"/>
      <c r="H31" s="41">
        <v>10346.66</v>
      </c>
      <c r="I31" s="41"/>
      <c r="J31" s="38">
        <f t="shared" si="0"/>
        <v>1.6996287535317696</v>
      </c>
    </row>
    <row r="32" spans="1:10" ht="24.75" customHeight="1">
      <c r="A32" s="46"/>
      <c r="B32" s="46"/>
      <c r="C32" s="46"/>
      <c r="D32" s="47" t="s">
        <v>43</v>
      </c>
      <c r="E32" s="47"/>
      <c r="F32" s="47"/>
      <c r="G32" s="47"/>
      <c r="H32" s="48">
        <v>2350</v>
      </c>
      <c r="I32" s="48"/>
      <c r="J32" s="38">
        <f t="shared" si="0"/>
        <v>0.38603061962021157</v>
      </c>
    </row>
    <row r="33" spans="1:10" ht="24.75" customHeight="1">
      <c r="A33" s="46"/>
      <c r="B33" s="46"/>
      <c r="C33" s="46"/>
      <c r="D33" s="47" t="s">
        <v>44</v>
      </c>
      <c r="E33" s="47"/>
      <c r="F33" s="47"/>
      <c r="G33" s="47"/>
      <c r="H33" s="41">
        <v>575.41</v>
      </c>
      <c r="I33" s="41"/>
      <c r="J33" s="38">
        <f t="shared" si="0"/>
        <v>0.09452165056836848</v>
      </c>
    </row>
    <row r="34" spans="1:10" ht="24.75" customHeight="1">
      <c r="A34" s="46"/>
      <c r="B34" s="46"/>
      <c r="C34" s="46"/>
      <c r="D34" s="47" t="s">
        <v>45</v>
      </c>
      <c r="E34" s="47"/>
      <c r="F34" s="47"/>
      <c r="G34" s="47"/>
      <c r="H34" s="41">
        <v>1002.84</v>
      </c>
      <c r="I34" s="41"/>
      <c r="J34" s="38">
        <f t="shared" si="0"/>
        <v>0.16473487088507788</v>
      </c>
    </row>
    <row r="35" spans="1:10" ht="15">
      <c r="A35" s="46"/>
      <c r="B35" s="46"/>
      <c r="C35" s="46"/>
      <c r="D35" s="47" t="s">
        <v>46</v>
      </c>
      <c r="E35" s="47"/>
      <c r="F35" s="47"/>
      <c r="G35" s="47"/>
      <c r="H35" s="41">
        <v>1638.58</v>
      </c>
      <c r="I35" s="41"/>
      <c r="J35" s="38">
        <f t="shared" si="0"/>
        <v>0.2691668309350154</v>
      </c>
    </row>
    <row r="36" spans="1:10" ht="24.75" customHeight="1">
      <c r="A36" s="46"/>
      <c r="B36" s="46"/>
      <c r="C36" s="46"/>
      <c r="D36" s="47" t="s">
        <v>47</v>
      </c>
      <c r="E36" s="47"/>
      <c r="F36" s="47"/>
      <c r="G36" s="47"/>
      <c r="H36" s="41">
        <v>1741.19</v>
      </c>
      <c r="I36" s="41"/>
      <c r="J36" s="38">
        <f t="shared" si="0"/>
        <v>0.28602240620277286</v>
      </c>
    </row>
    <row r="37" spans="1:10" ht="24.75" customHeight="1">
      <c r="A37" s="46"/>
      <c r="B37" s="46"/>
      <c r="C37" s="46"/>
      <c r="D37" s="47" t="s">
        <v>48</v>
      </c>
      <c r="E37" s="47"/>
      <c r="F37" s="47"/>
      <c r="G37" s="47"/>
      <c r="H37" s="41">
        <v>3038.64</v>
      </c>
      <c r="I37" s="41"/>
      <c r="J37" s="38">
        <f t="shared" si="0"/>
        <v>0.49915237532032325</v>
      </c>
    </row>
    <row r="38" spans="1:10" ht="15">
      <c r="A38" s="51" t="s">
        <v>49</v>
      </c>
      <c r="B38" s="51"/>
      <c r="C38" s="51"/>
      <c r="D38" s="51"/>
      <c r="E38" s="51"/>
      <c r="F38" s="51"/>
      <c r="G38" s="6"/>
      <c r="H38" s="41">
        <v>19755.59</v>
      </c>
      <c r="I38" s="41"/>
      <c r="J38" s="38">
        <f t="shared" si="0"/>
        <v>3.2452181483671727</v>
      </c>
    </row>
    <row r="39" spans="1:10" ht="15">
      <c r="A39" s="46"/>
      <c r="B39" s="46"/>
      <c r="C39" s="46"/>
      <c r="D39" s="47" t="s">
        <v>50</v>
      </c>
      <c r="E39" s="47"/>
      <c r="F39" s="47"/>
      <c r="G39" s="47"/>
      <c r="H39" s="41">
        <v>884.07</v>
      </c>
      <c r="I39" s="41"/>
      <c r="J39" s="38">
        <f t="shared" si="0"/>
        <v>0.14522471910112358</v>
      </c>
    </row>
    <row r="40" spans="1:10" ht="15">
      <c r="A40" s="46"/>
      <c r="B40" s="46"/>
      <c r="C40" s="46"/>
      <c r="D40" s="47" t="s">
        <v>51</v>
      </c>
      <c r="E40" s="47"/>
      <c r="F40" s="47"/>
      <c r="G40" s="47"/>
      <c r="H40" s="41">
        <v>18871.52</v>
      </c>
      <c r="I40" s="41"/>
      <c r="J40" s="38">
        <f t="shared" si="0"/>
        <v>3.0999934292660494</v>
      </c>
    </row>
    <row r="41" spans="1:10" ht="15">
      <c r="A41" s="51" t="s">
        <v>52</v>
      </c>
      <c r="B41" s="51"/>
      <c r="C41" s="51"/>
      <c r="D41" s="51"/>
      <c r="E41" s="51"/>
      <c r="F41" s="51"/>
      <c r="G41" s="6"/>
      <c r="H41" s="48">
        <v>765</v>
      </c>
      <c r="I41" s="48"/>
      <c r="J41" s="38">
        <f t="shared" si="0"/>
        <v>0.12566528681253697</v>
      </c>
    </row>
    <row r="42" spans="1:10" ht="15">
      <c r="A42" s="53" t="s">
        <v>53</v>
      </c>
      <c r="B42" s="53"/>
      <c r="C42" s="53"/>
      <c r="D42" s="53"/>
      <c r="E42" s="53"/>
      <c r="F42" s="53"/>
      <c r="G42" s="6"/>
      <c r="H42" s="41">
        <v>454.52</v>
      </c>
      <c r="I42" s="41"/>
      <c r="J42" s="38">
        <f t="shared" si="0"/>
        <v>0.07466324988501215</v>
      </c>
    </row>
    <row r="43" spans="1:10" ht="15">
      <c r="A43" s="53" t="s">
        <v>54</v>
      </c>
      <c r="B43" s="53"/>
      <c r="C43" s="53"/>
      <c r="D43" s="53"/>
      <c r="E43" s="53"/>
      <c r="F43" s="53"/>
      <c r="G43" s="6"/>
      <c r="H43" s="41">
        <v>310.48</v>
      </c>
      <c r="I43" s="41"/>
      <c r="J43" s="38">
        <f t="shared" si="0"/>
        <v>0.05100203692752481</v>
      </c>
    </row>
    <row r="44" spans="1:10" ht="15">
      <c r="A44" s="51" t="s">
        <v>56</v>
      </c>
      <c r="B44" s="51"/>
      <c r="C44" s="51"/>
      <c r="D44" s="51"/>
      <c r="E44" s="51"/>
      <c r="F44" s="51"/>
      <c r="G44" s="6"/>
      <c r="H44" s="41">
        <v>8505.41</v>
      </c>
      <c r="I44" s="41"/>
      <c r="J44" s="38">
        <f t="shared" si="0"/>
        <v>1.3971696563506144</v>
      </c>
    </row>
    <row r="45" spans="1:10" ht="15">
      <c r="A45" s="51" t="s">
        <v>58</v>
      </c>
      <c r="B45" s="51"/>
      <c r="C45" s="51"/>
      <c r="D45" s="51"/>
      <c r="E45" s="51"/>
      <c r="F45" s="51"/>
      <c r="G45" s="6"/>
      <c r="H45" s="41">
        <v>6238.75</v>
      </c>
      <c r="I45" s="41"/>
      <c r="J45" s="38">
        <f t="shared" si="0"/>
        <v>1.0248291609172746</v>
      </c>
    </row>
    <row r="46" spans="1:10" ht="15">
      <c r="A46" s="46"/>
      <c r="B46" s="46"/>
      <c r="C46" s="46"/>
      <c r="D46" s="47" t="s">
        <v>60</v>
      </c>
      <c r="E46" s="47"/>
      <c r="F46" s="47"/>
      <c r="G46" s="47"/>
      <c r="H46" s="48">
        <v>2449</v>
      </c>
      <c r="I46" s="48"/>
      <c r="J46" s="38">
        <f t="shared" si="0"/>
        <v>0.40229318614889287</v>
      </c>
    </row>
    <row r="47" spans="1:10" ht="24.75" customHeight="1">
      <c r="A47" s="46"/>
      <c r="B47" s="46"/>
      <c r="C47" s="46"/>
      <c r="D47" s="47" t="s">
        <v>68</v>
      </c>
      <c r="E47" s="47"/>
      <c r="F47" s="47"/>
      <c r="G47" s="47"/>
      <c r="H47" s="41">
        <v>3789.75</v>
      </c>
      <c r="I47" s="41"/>
      <c r="J47" s="38">
        <f t="shared" si="0"/>
        <v>0.6225359747683816</v>
      </c>
    </row>
    <row r="48" spans="1:10" ht="24.75" customHeight="1">
      <c r="A48" s="51" t="s">
        <v>71</v>
      </c>
      <c r="B48" s="51"/>
      <c r="C48" s="51"/>
      <c r="D48" s="51"/>
      <c r="E48" s="51"/>
      <c r="F48" s="51"/>
      <c r="G48" s="6"/>
      <c r="H48" s="48">
        <v>176</v>
      </c>
      <c r="I48" s="48"/>
      <c r="J48" s="38">
        <f t="shared" si="0"/>
        <v>0.028911229384322227</v>
      </c>
    </row>
    <row r="49" spans="1:10" ht="15">
      <c r="A49" s="46"/>
      <c r="B49" s="46"/>
      <c r="C49" s="46"/>
      <c r="D49" s="47" t="s">
        <v>115</v>
      </c>
      <c r="E49" s="47"/>
      <c r="F49" s="47"/>
      <c r="G49" s="47"/>
      <c r="H49" s="48">
        <v>176</v>
      </c>
      <c r="I49" s="48"/>
      <c r="J49" s="38">
        <f t="shared" si="0"/>
        <v>0.028911229384322227</v>
      </c>
    </row>
    <row r="50" spans="1:10" ht="24.75" customHeight="1">
      <c r="A50" s="51" t="s">
        <v>78</v>
      </c>
      <c r="B50" s="51"/>
      <c r="C50" s="51"/>
      <c r="D50" s="51"/>
      <c r="E50" s="51"/>
      <c r="F50" s="51"/>
      <c r="G50" s="6"/>
      <c r="H50" s="48">
        <v>402</v>
      </c>
      <c r="I50" s="48"/>
      <c r="J50" s="38">
        <f t="shared" si="0"/>
        <v>0.06603587620737236</v>
      </c>
    </row>
    <row r="51" spans="1:10" ht="24.75" customHeight="1">
      <c r="A51" s="51" t="s">
        <v>80</v>
      </c>
      <c r="B51" s="51"/>
      <c r="C51" s="51"/>
      <c r="D51" s="51"/>
      <c r="E51" s="51"/>
      <c r="F51" s="51"/>
      <c r="G51" s="6"/>
      <c r="H51" s="41">
        <v>3682.47</v>
      </c>
      <c r="I51" s="41"/>
      <c r="J51" s="38">
        <f t="shared" si="0"/>
        <v>0.604913266311847</v>
      </c>
    </row>
    <row r="52" spans="1:10" ht="15">
      <c r="A52" s="51" t="s">
        <v>83</v>
      </c>
      <c r="B52" s="51"/>
      <c r="C52" s="51"/>
      <c r="D52" s="51"/>
      <c r="E52" s="51"/>
      <c r="F52" s="51"/>
      <c r="G52" s="6"/>
      <c r="H52" s="41">
        <v>5.63</v>
      </c>
      <c r="I52" s="41"/>
      <c r="J52" s="38">
        <f t="shared" si="0"/>
        <v>0.0009248308036007622</v>
      </c>
    </row>
    <row r="53" spans="1:10" ht="15">
      <c r="A53" s="51" t="s">
        <v>88</v>
      </c>
      <c r="B53" s="51"/>
      <c r="C53" s="51"/>
      <c r="D53" s="51"/>
      <c r="E53" s="51"/>
      <c r="F53" s="51"/>
      <c r="G53" s="6"/>
      <c r="H53" s="41">
        <v>8069.73</v>
      </c>
      <c r="I53" s="41"/>
      <c r="J53" s="38">
        <f t="shared" si="0"/>
        <v>1.3256012221565148</v>
      </c>
    </row>
    <row r="54" spans="1:10" ht="15">
      <c r="A54" s="53" t="s">
        <v>89</v>
      </c>
      <c r="B54" s="53"/>
      <c r="C54" s="53"/>
      <c r="D54" s="53"/>
      <c r="E54" s="53"/>
      <c r="F54" s="53"/>
      <c r="G54" s="6"/>
      <c r="H54" s="41">
        <v>3583.44</v>
      </c>
      <c r="I54" s="41"/>
      <c r="J54" s="38">
        <f t="shared" si="0"/>
        <v>0.5886457717327025</v>
      </c>
    </row>
    <row r="55" spans="1:10" ht="15">
      <c r="A55" s="53" t="s">
        <v>90</v>
      </c>
      <c r="B55" s="53"/>
      <c r="C55" s="53"/>
      <c r="D55" s="53"/>
      <c r="E55" s="53"/>
      <c r="F55" s="53"/>
      <c r="G55" s="6"/>
      <c r="H55" s="41">
        <v>4486.29</v>
      </c>
      <c r="I55" s="41"/>
      <c r="J55" s="38">
        <f t="shared" si="0"/>
        <v>0.7369554504238124</v>
      </c>
    </row>
    <row r="56" spans="1:10" ht="15">
      <c r="A56" s="51" t="s">
        <v>91</v>
      </c>
      <c r="B56" s="51"/>
      <c r="C56" s="51"/>
      <c r="D56" s="51"/>
      <c r="E56" s="51"/>
      <c r="F56" s="51"/>
      <c r="G56" s="6"/>
      <c r="H56" s="52">
        <v>19431.5</v>
      </c>
      <c r="I56" s="52"/>
      <c r="J56" s="38">
        <f t="shared" si="0"/>
        <v>3.1919804192128263</v>
      </c>
    </row>
    <row r="57" spans="1:10" ht="15">
      <c r="A57" s="53" t="s">
        <v>92</v>
      </c>
      <c r="B57" s="53"/>
      <c r="C57" s="53"/>
      <c r="D57" s="53"/>
      <c r="E57" s="53"/>
      <c r="F57" s="53"/>
      <c r="G57" s="6"/>
      <c r="H57" s="41">
        <v>9776.32</v>
      </c>
      <c r="I57" s="41"/>
      <c r="J57" s="38">
        <f t="shared" si="0"/>
        <v>1.605939943491688</v>
      </c>
    </row>
    <row r="58" spans="1:10" ht="15">
      <c r="A58" s="53" t="s">
        <v>93</v>
      </c>
      <c r="B58" s="53"/>
      <c r="C58" s="53"/>
      <c r="D58" s="53"/>
      <c r="E58" s="53"/>
      <c r="F58" s="53"/>
      <c r="G58" s="6"/>
      <c r="H58" s="41">
        <v>1639.56</v>
      </c>
      <c r="I58" s="41"/>
      <c r="J58" s="38">
        <f t="shared" si="0"/>
        <v>0.2693278139168145</v>
      </c>
    </row>
    <row r="59" spans="1:10" ht="15">
      <c r="A59" s="53" t="s">
        <v>94</v>
      </c>
      <c r="B59" s="53"/>
      <c r="C59" s="53"/>
      <c r="D59" s="53"/>
      <c r="E59" s="53"/>
      <c r="F59" s="53"/>
      <c r="G59" s="6"/>
      <c r="H59" s="41">
        <v>8015.62</v>
      </c>
      <c r="I59" s="41"/>
      <c r="J59" s="38">
        <f t="shared" si="0"/>
        <v>1.3167126618043237</v>
      </c>
    </row>
    <row r="60" spans="1:10" ht="15">
      <c r="A60" s="49" t="s">
        <v>24</v>
      </c>
      <c r="B60" s="49"/>
      <c r="C60" s="49"/>
      <c r="D60" s="55">
        <v>84917.81</v>
      </c>
      <c r="E60" s="55"/>
      <c r="F60" s="55"/>
      <c r="G60" s="55"/>
      <c r="H60" s="55"/>
      <c r="I60" s="55"/>
      <c r="J60" s="39"/>
    </row>
    <row r="61" spans="1:11" ht="15">
      <c r="A61" s="2"/>
      <c r="B61" s="2"/>
      <c r="C61" s="2"/>
      <c r="D61" s="44"/>
      <c r="E61" s="44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43" t="s">
        <v>95</v>
      </c>
      <c r="B63" s="43"/>
      <c r="C63" s="2"/>
      <c r="D63" s="2"/>
      <c r="E63" s="2"/>
      <c r="F63" s="2"/>
      <c r="G63" s="2"/>
      <c r="H63" s="2"/>
      <c r="I63" s="2"/>
      <c r="J63" s="2" t="s">
        <v>96</v>
      </c>
      <c r="K63" s="2"/>
    </row>
    <row r="64" spans="1:11" ht="15">
      <c r="A64" s="2" t="s">
        <v>0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</sheetData>
  <sheetProtection/>
  <mergeCells count="127">
    <mergeCell ref="A63:B63"/>
    <mergeCell ref="A60:C60"/>
    <mergeCell ref="D60:I60"/>
    <mergeCell ref="D61:E61"/>
    <mergeCell ref="A58:F58"/>
    <mergeCell ref="H58:I58"/>
    <mergeCell ref="A59:F59"/>
    <mergeCell ref="H59:I59"/>
    <mergeCell ref="A53:F53"/>
    <mergeCell ref="H53:I53"/>
    <mergeCell ref="A54:F54"/>
    <mergeCell ref="H54:I54"/>
    <mergeCell ref="A52:F52"/>
    <mergeCell ref="H52:I52"/>
    <mergeCell ref="A56:F56"/>
    <mergeCell ref="H56:I56"/>
    <mergeCell ref="A57:F57"/>
    <mergeCell ref="H57:I57"/>
    <mergeCell ref="A55:F55"/>
    <mergeCell ref="H55:I55"/>
    <mergeCell ref="A48:F48"/>
    <mergeCell ref="H48:I48"/>
    <mergeCell ref="A49:C49"/>
    <mergeCell ref="D49:G49"/>
    <mergeCell ref="H49:I49"/>
    <mergeCell ref="A47:C47"/>
    <mergeCell ref="D47:G47"/>
    <mergeCell ref="H47:I47"/>
    <mergeCell ref="A51:F51"/>
    <mergeCell ref="H51:I51"/>
    <mergeCell ref="A50:F50"/>
    <mergeCell ref="H50:I50"/>
    <mergeCell ref="A45:F45"/>
    <mergeCell ref="H45:I45"/>
    <mergeCell ref="A43:F43"/>
    <mergeCell ref="H43:I43"/>
    <mergeCell ref="A44:F44"/>
    <mergeCell ref="H44:I44"/>
    <mergeCell ref="A46:C46"/>
    <mergeCell ref="D46:G46"/>
    <mergeCell ref="H46:I46"/>
    <mergeCell ref="A41:F41"/>
    <mergeCell ref="H41:I41"/>
    <mergeCell ref="A42:F42"/>
    <mergeCell ref="H42:I42"/>
    <mergeCell ref="A38:F38"/>
    <mergeCell ref="H38:I38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1:F31"/>
    <mergeCell ref="H31:I31"/>
    <mergeCell ref="A32:C32"/>
    <mergeCell ref="D32:G32"/>
    <mergeCell ref="H32:I32"/>
    <mergeCell ref="A29:C29"/>
    <mergeCell ref="D29:G29"/>
    <mergeCell ref="H29:I29"/>
    <mergeCell ref="A30:C30"/>
    <mergeCell ref="D30:G30"/>
    <mergeCell ref="H30:I30"/>
    <mergeCell ref="A26:C26"/>
    <mergeCell ref="D26:G26"/>
    <mergeCell ref="H26:I26"/>
    <mergeCell ref="A27:F27"/>
    <mergeCell ref="H27:I27"/>
    <mergeCell ref="A28:C28"/>
    <mergeCell ref="D28:G28"/>
    <mergeCell ref="H28:I2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2">
      <selection activeCell="J21" sqref="J21"/>
    </sheetView>
  </sheetViews>
  <sheetFormatPr defaultColWidth="9.140625" defaultRowHeight="15"/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">
      <c r="A5" s="11" t="s">
        <v>3</v>
      </c>
      <c r="B5" s="11"/>
      <c r="C5" s="11"/>
      <c r="D5" s="11"/>
      <c r="E5" s="11"/>
      <c r="F5" s="9"/>
      <c r="G5" s="9"/>
      <c r="H5" s="9"/>
      <c r="I5" s="9"/>
      <c r="J5" s="9"/>
      <c r="K5" s="9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>
      <c r="A7" s="10" t="s">
        <v>109</v>
      </c>
      <c r="B7" s="10"/>
      <c r="C7" s="10"/>
      <c r="D7" s="10"/>
      <c r="E7" s="10"/>
      <c r="F7" s="10" t="s">
        <v>110</v>
      </c>
      <c r="G7" s="10"/>
      <c r="H7" s="10"/>
      <c r="I7" s="57" t="s">
        <v>111</v>
      </c>
      <c r="J7" s="57"/>
      <c r="K7" s="57"/>
    </row>
    <row r="8" spans="1:11" ht="15">
      <c r="A8" s="12" t="s">
        <v>7</v>
      </c>
      <c r="B8" s="10"/>
      <c r="C8" s="10"/>
      <c r="D8" s="10"/>
      <c r="E8" s="10" t="s">
        <v>8</v>
      </c>
      <c r="F8" s="10"/>
      <c r="G8" s="10"/>
      <c r="H8" s="58">
        <v>2319.21</v>
      </c>
      <c r="I8" s="58"/>
      <c r="J8" s="10" t="s">
        <v>9</v>
      </c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59" t="s">
        <v>10</v>
      </c>
      <c r="B10" s="59"/>
      <c r="C10" s="59"/>
      <c r="D10" s="59"/>
      <c r="E10" s="59"/>
      <c r="F10" s="60" t="s">
        <v>11</v>
      </c>
      <c r="G10" s="60"/>
      <c r="H10" s="60" t="s">
        <v>12</v>
      </c>
      <c r="I10" s="60"/>
      <c r="J10" s="60" t="s">
        <v>13</v>
      </c>
      <c r="K10" s="60"/>
    </row>
    <row r="11" spans="1:11" ht="15">
      <c r="A11" s="59" t="s">
        <v>15</v>
      </c>
      <c r="B11" s="59"/>
      <c r="C11" s="59"/>
      <c r="D11" s="59"/>
      <c r="E11" s="59"/>
      <c r="F11" s="63"/>
      <c r="G11" s="63"/>
      <c r="H11" s="63"/>
      <c r="I11" s="63"/>
      <c r="J11" s="63"/>
      <c r="K11" s="63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10" t="s">
        <v>25</v>
      </c>
      <c r="B13" s="10"/>
      <c r="C13" s="10"/>
      <c r="D13" s="58">
        <v>2319.21</v>
      </c>
      <c r="E13" s="58"/>
      <c r="F13" s="10" t="s">
        <v>9</v>
      </c>
      <c r="G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2" t="s">
        <v>26</v>
      </c>
      <c r="B15" s="10"/>
      <c r="C15" s="10"/>
      <c r="D15" s="10"/>
      <c r="E15" s="10"/>
      <c r="F15" s="10"/>
      <c r="G15" s="10"/>
      <c r="H15" s="58"/>
      <c r="I15" s="58"/>
      <c r="J15" s="10"/>
      <c r="K15" s="10"/>
    </row>
    <row r="16" spans="1:1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59" t="s">
        <v>10</v>
      </c>
      <c r="B17" s="59"/>
      <c r="C17" s="59"/>
      <c r="D17" s="59"/>
      <c r="E17" s="59"/>
      <c r="F17" s="60" t="s">
        <v>11</v>
      </c>
      <c r="G17" s="60"/>
      <c r="H17" s="60" t="s">
        <v>12</v>
      </c>
      <c r="I17" s="60"/>
      <c r="J17" s="60" t="s">
        <v>13</v>
      </c>
      <c r="K17" s="60"/>
    </row>
    <row r="18" spans="1:11" ht="15">
      <c r="A18" s="59" t="s">
        <v>14</v>
      </c>
      <c r="B18" s="59"/>
      <c r="C18" s="59"/>
      <c r="D18" s="59"/>
      <c r="E18" s="59"/>
      <c r="F18" s="61">
        <v>222699.36</v>
      </c>
      <c r="G18" s="61"/>
      <c r="H18" s="61">
        <v>229343.95</v>
      </c>
      <c r="I18" s="61"/>
      <c r="J18" s="61">
        <v>-6644.59</v>
      </c>
      <c r="K18" s="61"/>
    </row>
    <row r="19" spans="1:11" ht="15">
      <c r="A19" s="59" t="s">
        <v>15</v>
      </c>
      <c r="B19" s="59"/>
      <c r="C19" s="59"/>
      <c r="D19" s="59"/>
      <c r="E19" s="59"/>
      <c r="F19" s="61">
        <v>222699.36</v>
      </c>
      <c r="G19" s="61"/>
      <c r="H19" s="61">
        <v>229343.95</v>
      </c>
      <c r="I19" s="61"/>
      <c r="J19" s="61">
        <v>-6644.59</v>
      </c>
      <c r="K19" s="61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0" ht="32.25">
      <c r="A21" s="60" t="s">
        <v>16</v>
      </c>
      <c r="B21" s="60"/>
      <c r="C21" s="60"/>
      <c r="D21" s="60" t="s">
        <v>17</v>
      </c>
      <c r="E21" s="60"/>
      <c r="F21" s="60"/>
      <c r="G21" s="60"/>
      <c r="H21" s="60" t="s">
        <v>20</v>
      </c>
      <c r="I21" s="60"/>
      <c r="J21" s="36" t="s">
        <v>142</v>
      </c>
    </row>
    <row r="22" spans="1:10" ht="15">
      <c r="A22" s="67" t="s">
        <v>27</v>
      </c>
      <c r="B22" s="67"/>
      <c r="C22" s="67"/>
      <c r="D22" s="67"/>
      <c r="E22" s="67"/>
      <c r="F22" s="67"/>
      <c r="G22" s="13"/>
      <c r="H22" s="61">
        <v>55987.49</v>
      </c>
      <c r="I22" s="61"/>
      <c r="J22" s="38">
        <f>H22/12/820.8</f>
        <v>5.6842399691358025</v>
      </c>
    </row>
    <row r="23" spans="1:10" ht="15">
      <c r="A23" s="67" t="s">
        <v>28</v>
      </c>
      <c r="B23" s="67"/>
      <c r="C23" s="67"/>
      <c r="D23" s="67"/>
      <c r="E23" s="67"/>
      <c r="F23" s="67"/>
      <c r="G23" s="13"/>
      <c r="H23" s="64">
        <v>9096.8</v>
      </c>
      <c r="I23" s="64"/>
      <c r="J23" s="38">
        <f aca="true" t="shared" si="0" ref="J23:J56">H23/12/820.8</f>
        <v>0.9235705003248863</v>
      </c>
    </row>
    <row r="24" spans="1:10" ht="24.75" customHeight="1">
      <c r="A24" s="65"/>
      <c r="B24" s="65"/>
      <c r="C24" s="65"/>
      <c r="D24" s="66" t="s">
        <v>29</v>
      </c>
      <c r="E24" s="66"/>
      <c r="F24" s="66"/>
      <c r="G24" s="66"/>
      <c r="H24" s="61">
        <v>6796.02</v>
      </c>
      <c r="I24" s="61"/>
      <c r="J24" s="38">
        <f t="shared" si="0"/>
        <v>0.6899792884990255</v>
      </c>
    </row>
    <row r="25" spans="1:10" ht="15">
      <c r="A25" s="65"/>
      <c r="B25" s="65"/>
      <c r="C25" s="65"/>
      <c r="D25" s="66" t="s">
        <v>34</v>
      </c>
      <c r="E25" s="66"/>
      <c r="F25" s="66"/>
      <c r="G25" s="66"/>
      <c r="H25" s="61">
        <v>2300.78</v>
      </c>
      <c r="I25" s="61"/>
      <c r="J25" s="38">
        <f t="shared" si="0"/>
        <v>0.23359121182586098</v>
      </c>
    </row>
    <row r="26" spans="1:10" ht="15">
      <c r="A26" s="67" t="s">
        <v>38</v>
      </c>
      <c r="B26" s="67"/>
      <c r="C26" s="67"/>
      <c r="D26" s="67"/>
      <c r="E26" s="67"/>
      <c r="F26" s="67"/>
      <c r="G26" s="13"/>
      <c r="H26" s="61">
        <v>1581.26</v>
      </c>
      <c r="I26" s="61"/>
      <c r="J26" s="38">
        <f t="shared" si="0"/>
        <v>0.1605405295646524</v>
      </c>
    </row>
    <row r="27" spans="1:10" ht="24.75" customHeight="1">
      <c r="A27" s="65"/>
      <c r="B27" s="65"/>
      <c r="C27" s="65"/>
      <c r="D27" s="66" t="s">
        <v>39</v>
      </c>
      <c r="E27" s="66"/>
      <c r="F27" s="66"/>
      <c r="G27" s="66"/>
      <c r="H27" s="64">
        <v>32.6</v>
      </c>
      <c r="I27" s="64"/>
      <c r="J27" s="38">
        <f t="shared" si="0"/>
        <v>0.0033097790773229372</v>
      </c>
    </row>
    <row r="28" spans="1:10" ht="24.75" customHeight="1">
      <c r="A28" s="65"/>
      <c r="B28" s="65"/>
      <c r="C28" s="65"/>
      <c r="D28" s="66" t="s">
        <v>40</v>
      </c>
      <c r="E28" s="66"/>
      <c r="F28" s="66"/>
      <c r="G28" s="66"/>
      <c r="H28" s="61">
        <v>550.22</v>
      </c>
      <c r="I28" s="61"/>
      <c r="J28" s="38">
        <f t="shared" si="0"/>
        <v>0.05586216699155296</v>
      </c>
    </row>
    <row r="29" spans="1:10" ht="15">
      <c r="A29" s="65"/>
      <c r="B29" s="65"/>
      <c r="C29" s="65"/>
      <c r="D29" s="66" t="s">
        <v>41</v>
      </c>
      <c r="E29" s="66"/>
      <c r="F29" s="66"/>
      <c r="G29" s="66"/>
      <c r="H29" s="61">
        <v>998.44</v>
      </c>
      <c r="I29" s="61"/>
      <c r="J29" s="38">
        <f t="shared" si="0"/>
        <v>0.10136858349577649</v>
      </c>
    </row>
    <row r="30" spans="1:10" ht="15">
      <c r="A30" s="67" t="s">
        <v>42</v>
      </c>
      <c r="B30" s="67"/>
      <c r="C30" s="67"/>
      <c r="D30" s="67"/>
      <c r="E30" s="67"/>
      <c r="F30" s="67"/>
      <c r="G30" s="13"/>
      <c r="H30" s="69">
        <v>13255</v>
      </c>
      <c r="I30" s="69"/>
      <c r="J30" s="38">
        <f t="shared" si="0"/>
        <v>1.3457399285250162</v>
      </c>
    </row>
    <row r="31" spans="1:10" ht="24.75" customHeight="1">
      <c r="A31" s="65"/>
      <c r="B31" s="65"/>
      <c r="C31" s="65"/>
      <c r="D31" s="66" t="s">
        <v>43</v>
      </c>
      <c r="E31" s="66"/>
      <c r="F31" s="66"/>
      <c r="G31" s="66"/>
      <c r="H31" s="61">
        <v>2774.16</v>
      </c>
      <c r="I31" s="61"/>
      <c r="J31" s="38">
        <f t="shared" si="0"/>
        <v>0.2816520467836257</v>
      </c>
    </row>
    <row r="32" spans="1:10" ht="24.75" customHeight="1">
      <c r="A32" s="65"/>
      <c r="B32" s="65"/>
      <c r="C32" s="65"/>
      <c r="D32" s="66" t="s">
        <v>44</v>
      </c>
      <c r="E32" s="66"/>
      <c r="F32" s="66"/>
      <c r="G32" s="66"/>
      <c r="H32" s="64">
        <v>813.4</v>
      </c>
      <c r="I32" s="64"/>
      <c r="J32" s="38">
        <f t="shared" si="0"/>
        <v>0.08258203378817414</v>
      </c>
    </row>
    <row r="33" spans="1:10" ht="24.75" customHeight="1">
      <c r="A33" s="65"/>
      <c r="B33" s="65"/>
      <c r="C33" s="65"/>
      <c r="D33" s="66" t="s">
        <v>45</v>
      </c>
      <c r="E33" s="66"/>
      <c r="F33" s="66"/>
      <c r="G33" s="66"/>
      <c r="H33" s="61">
        <v>1348.18</v>
      </c>
      <c r="I33" s="61"/>
      <c r="J33" s="38">
        <f t="shared" si="0"/>
        <v>0.13687662443144902</v>
      </c>
    </row>
    <row r="34" spans="1:10" ht="15">
      <c r="A34" s="65"/>
      <c r="B34" s="65"/>
      <c r="C34" s="65"/>
      <c r="D34" s="66" t="s">
        <v>46</v>
      </c>
      <c r="E34" s="66"/>
      <c r="F34" s="66"/>
      <c r="G34" s="66"/>
      <c r="H34" s="61">
        <v>1989.98</v>
      </c>
      <c r="I34" s="61"/>
      <c r="J34" s="38">
        <f t="shared" si="0"/>
        <v>0.20203663092917482</v>
      </c>
    </row>
    <row r="35" spans="1:10" ht="24.75" customHeight="1">
      <c r="A35" s="65"/>
      <c r="B35" s="65"/>
      <c r="C35" s="65"/>
      <c r="D35" s="66" t="s">
        <v>47</v>
      </c>
      <c r="E35" s="66"/>
      <c r="F35" s="66"/>
      <c r="G35" s="66"/>
      <c r="H35" s="61">
        <v>2368.99</v>
      </c>
      <c r="I35" s="61"/>
      <c r="J35" s="38">
        <f t="shared" si="0"/>
        <v>0.2405163661468486</v>
      </c>
    </row>
    <row r="36" spans="1:11" ht="24.75" customHeight="1">
      <c r="A36" s="65"/>
      <c r="B36" s="65"/>
      <c r="C36" s="65"/>
      <c r="D36" s="66" t="s">
        <v>48</v>
      </c>
      <c r="E36" s="66"/>
      <c r="F36" s="66"/>
      <c r="G36" s="66"/>
      <c r="H36" s="64">
        <v>3960.29</v>
      </c>
      <c r="I36" s="64"/>
      <c r="J36" s="38">
        <f t="shared" si="0"/>
        <v>0.402076226445744</v>
      </c>
      <c r="K36" s="37"/>
    </row>
    <row r="37" spans="1:10" ht="15">
      <c r="A37" s="67" t="s">
        <v>49</v>
      </c>
      <c r="B37" s="67"/>
      <c r="C37" s="67"/>
      <c r="D37" s="67"/>
      <c r="E37" s="67"/>
      <c r="F37" s="67"/>
      <c r="G37" s="13"/>
      <c r="H37" s="61">
        <v>32054.43</v>
      </c>
      <c r="I37" s="61"/>
      <c r="J37" s="38">
        <f t="shared" si="0"/>
        <v>3.2543890107212476</v>
      </c>
    </row>
    <row r="38" spans="1:10" ht="15">
      <c r="A38" s="65"/>
      <c r="B38" s="65"/>
      <c r="C38" s="65"/>
      <c r="D38" s="66" t="s">
        <v>50</v>
      </c>
      <c r="E38" s="66"/>
      <c r="F38" s="66"/>
      <c r="G38" s="66"/>
      <c r="H38" s="61">
        <v>1430.36</v>
      </c>
      <c r="I38" s="61"/>
      <c r="J38" s="38">
        <f t="shared" si="0"/>
        <v>0.14522011046133854</v>
      </c>
    </row>
    <row r="39" spans="1:10" ht="15">
      <c r="A39" s="65"/>
      <c r="B39" s="65"/>
      <c r="C39" s="65"/>
      <c r="D39" s="66" t="s">
        <v>51</v>
      </c>
      <c r="E39" s="66"/>
      <c r="F39" s="66"/>
      <c r="G39" s="66"/>
      <c r="H39" s="61">
        <v>30624.07</v>
      </c>
      <c r="I39" s="61"/>
      <c r="J39" s="38">
        <f t="shared" si="0"/>
        <v>3.1091689002599088</v>
      </c>
    </row>
    <row r="40" spans="1:10" ht="15">
      <c r="A40" s="67" t="s">
        <v>52</v>
      </c>
      <c r="B40" s="67"/>
      <c r="C40" s="67"/>
      <c r="D40" s="67"/>
      <c r="E40" s="67"/>
      <c r="F40" s="67"/>
      <c r="G40" s="13"/>
      <c r="H40" s="61">
        <v>1110.73</v>
      </c>
      <c r="I40" s="61"/>
      <c r="J40" s="38">
        <f t="shared" si="0"/>
        <v>0.11276904645873945</v>
      </c>
    </row>
    <row r="41" spans="1:10" ht="15">
      <c r="A41" s="68" t="s">
        <v>53</v>
      </c>
      <c r="B41" s="68"/>
      <c r="C41" s="68"/>
      <c r="D41" s="68"/>
      <c r="E41" s="68"/>
      <c r="F41" s="68"/>
      <c r="G41" s="13"/>
      <c r="H41" s="64">
        <v>735.4</v>
      </c>
      <c r="I41" s="64"/>
      <c r="J41" s="38">
        <f t="shared" si="0"/>
        <v>0.07466293047433399</v>
      </c>
    </row>
    <row r="42" spans="1:10" ht="15">
      <c r="A42" s="68" t="s">
        <v>54</v>
      </c>
      <c r="B42" s="68"/>
      <c r="C42" s="68"/>
      <c r="D42" s="68"/>
      <c r="E42" s="68"/>
      <c r="F42" s="68"/>
      <c r="G42" s="13"/>
      <c r="H42" s="61">
        <v>375.33</v>
      </c>
      <c r="I42" s="61"/>
      <c r="J42" s="38">
        <f t="shared" si="0"/>
        <v>0.03810611598440546</v>
      </c>
    </row>
    <row r="43" spans="1:10" ht="15">
      <c r="A43" s="67" t="s">
        <v>56</v>
      </c>
      <c r="B43" s="67"/>
      <c r="C43" s="67"/>
      <c r="D43" s="67"/>
      <c r="E43" s="67"/>
      <c r="F43" s="67"/>
      <c r="G43" s="13"/>
      <c r="H43" s="61">
        <v>13761.58</v>
      </c>
      <c r="I43" s="61"/>
      <c r="J43" s="38">
        <f t="shared" si="0"/>
        <v>1.3971714587394413</v>
      </c>
    </row>
    <row r="44" spans="1:10" ht="15">
      <c r="A44" s="67" t="s">
        <v>58</v>
      </c>
      <c r="B44" s="67"/>
      <c r="C44" s="67"/>
      <c r="D44" s="67"/>
      <c r="E44" s="67"/>
      <c r="F44" s="67"/>
      <c r="G44" s="13"/>
      <c r="H44" s="61">
        <v>5572.38</v>
      </c>
      <c r="I44" s="61"/>
      <c r="J44" s="38">
        <f t="shared" si="0"/>
        <v>0.5657468323586745</v>
      </c>
    </row>
    <row r="45" spans="1:10" ht="15">
      <c r="A45" s="65"/>
      <c r="B45" s="65"/>
      <c r="C45" s="65"/>
      <c r="D45" s="66" t="s">
        <v>60</v>
      </c>
      <c r="E45" s="66"/>
      <c r="F45" s="66"/>
      <c r="G45" s="66"/>
      <c r="H45" s="69">
        <v>158</v>
      </c>
      <c r="I45" s="69"/>
      <c r="J45" s="38">
        <f t="shared" si="0"/>
        <v>0.016041260558804418</v>
      </c>
    </row>
    <row r="46" spans="1:10" ht="24.75" customHeight="1">
      <c r="A46" s="65"/>
      <c r="B46" s="65"/>
      <c r="C46" s="65"/>
      <c r="D46" s="66" t="s">
        <v>68</v>
      </c>
      <c r="E46" s="66"/>
      <c r="F46" s="66"/>
      <c r="G46" s="66"/>
      <c r="H46" s="61">
        <v>5414.38</v>
      </c>
      <c r="I46" s="61"/>
      <c r="J46" s="38">
        <f t="shared" si="0"/>
        <v>0.5497055717998701</v>
      </c>
    </row>
    <row r="47" spans="1:10" ht="24.75" customHeight="1">
      <c r="A47" s="67" t="s">
        <v>74</v>
      </c>
      <c r="B47" s="67"/>
      <c r="C47" s="67"/>
      <c r="D47" s="67"/>
      <c r="E47" s="67"/>
      <c r="F47" s="67"/>
      <c r="G47" s="13"/>
      <c r="H47" s="61">
        <v>1317.86</v>
      </c>
      <c r="I47" s="61"/>
      <c r="J47" s="38">
        <f t="shared" si="0"/>
        <v>0.13379832683560752</v>
      </c>
    </row>
    <row r="48" spans="1:10" ht="24.75" customHeight="1">
      <c r="A48" s="67" t="s">
        <v>80</v>
      </c>
      <c r="B48" s="67"/>
      <c r="C48" s="67"/>
      <c r="D48" s="67"/>
      <c r="E48" s="67"/>
      <c r="F48" s="67"/>
      <c r="G48" s="13"/>
      <c r="H48" s="61">
        <v>3919.16</v>
      </c>
      <c r="I48" s="61"/>
      <c r="J48" s="38">
        <f t="shared" si="0"/>
        <v>0.3979004223521767</v>
      </c>
    </row>
    <row r="49" spans="1:10" ht="15">
      <c r="A49" s="67" t="s">
        <v>83</v>
      </c>
      <c r="B49" s="67"/>
      <c r="C49" s="67"/>
      <c r="D49" s="67"/>
      <c r="E49" s="67"/>
      <c r="F49" s="67"/>
      <c r="G49" s="13"/>
      <c r="H49" s="61">
        <v>14.08</v>
      </c>
      <c r="I49" s="61"/>
      <c r="J49" s="38">
        <f t="shared" si="0"/>
        <v>0.0014294996751137103</v>
      </c>
    </row>
    <row r="50" spans="1:10" ht="15">
      <c r="A50" s="67" t="s">
        <v>88</v>
      </c>
      <c r="B50" s="67"/>
      <c r="C50" s="67"/>
      <c r="D50" s="67"/>
      <c r="E50" s="67"/>
      <c r="F50" s="67"/>
      <c r="G50" s="13"/>
      <c r="H50" s="61">
        <v>13056.63</v>
      </c>
      <c r="I50" s="61"/>
      <c r="J50" s="38">
        <f t="shared" si="0"/>
        <v>1.3256000243664718</v>
      </c>
    </row>
    <row r="51" spans="1:10" ht="15">
      <c r="A51" s="68" t="s">
        <v>89</v>
      </c>
      <c r="B51" s="68"/>
      <c r="C51" s="68"/>
      <c r="D51" s="68"/>
      <c r="E51" s="68"/>
      <c r="F51" s="68"/>
      <c r="G51" s="13"/>
      <c r="H51" s="61">
        <v>5797.94</v>
      </c>
      <c r="I51" s="61"/>
      <c r="J51" s="38">
        <f t="shared" si="0"/>
        <v>0.5886472547108512</v>
      </c>
    </row>
    <row r="52" spans="1:10" ht="15">
      <c r="A52" s="68" t="s">
        <v>90</v>
      </c>
      <c r="B52" s="68"/>
      <c r="C52" s="68"/>
      <c r="D52" s="68"/>
      <c r="E52" s="68"/>
      <c r="F52" s="68"/>
      <c r="G52" s="13"/>
      <c r="H52" s="61">
        <v>7258.69</v>
      </c>
      <c r="I52" s="61"/>
      <c r="J52" s="38">
        <f t="shared" si="0"/>
        <v>0.7369527696556205</v>
      </c>
    </row>
    <row r="53" spans="1:10" ht="45" customHeight="1">
      <c r="A53" s="67" t="s">
        <v>91</v>
      </c>
      <c r="B53" s="67"/>
      <c r="C53" s="67"/>
      <c r="D53" s="67"/>
      <c r="E53" s="67"/>
      <c r="F53" s="67"/>
      <c r="G53" s="13"/>
      <c r="H53" s="61">
        <v>31439.72</v>
      </c>
      <c r="I53" s="61"/>
      <c r="J53" s="38">
        <f t="shared" si="0"/>
        <v>3.1919793697205985</v>
      </c>
    </row>
    <row r="54" spans="1:10" ht="15">
      <c r="A54" s="68" t="s">
        <v>92</v>
      </c>
      <c r="B54" s="68"/>
      <c r="C54" s="68"/>
      <c r="D54" s="68"/>
      <c r="E54" s="68"/>
      <c r="F54" s="68"/>
      <c r="G54" s="13"/>
      <c r="H54" s="61">
        <v>15817.88</v>
      </c>
      <c r="I54" s="61"/>
      <c r="J54" s="38">
        <f t="shared" si="0"/>
        <v>1.6059413580246913</v>
      </c>
    </row>
    <row r="55" spans="1:10" ht="15">
      <c r="A55" s="68" t="s">
        <v>93</v>
      </c>
      <c r="B55" s="68"/>
      <c r="C55" s="68"/>
      <c r="D55" s="68"/>
      <c r="E55" s="68"/>
      <c r="F55" s="68"/>
      <c r="G55" s="13"/>
      <c r="H55" s="61">
        <v>2652.75</v>
      </c>
      <c r="I55" s="61"/>
      <c r="J55" s="38">
        <f t="shared" si="0"/>
        <v>0.26932565789473684</v>
      </c>
    </row>
    <row r="56" spans="1:10" ht="15">
      <c r="A56" s="68" t="s">
        <v>94</v>
      </c>
      <c r="B56" s="68"/>
      <c r="C56" s="68"/>
      <c r="D56" s="68"/>
      <c r="E56" s="68"/>
      <c r="F56" s="68"/>
      <c r="G56" s="13"/>
      <c r="H56" s="61">
        <v>12969.09</v>
      </c>
      <c r="I56" s="61"/>
      <c r="J56" s="38">
        <f t="shared" si="0"/>
        <v>1.3167123538011696</v>
      </c>
    </row>
    <row r="57" spans="1:10" ht="15">
      <c r="A57" s="70" t="s">
        <v>24</v>
      </c>
      <c r="B57" s="70"/>
      <c r="C57" s="70"/>
      <c r="D57" s="71">
        <v>126179.63</v>
      </c>
      <c r="E57" s="71"/>
      <c r="F57" s="71"/>
      <c r="G57" s="71"/>
      <c r="H57" s="71"/>
      <c r="I57" s="71"/>
      <c r="J57" s="39"/>
    </row>
    <row r="58" spans="1:11" ht="15">
      <c r="A58" s="10"/>
      <c r="B58" s="10"/>
      <c r="C58" s="10"/>
      <c r="D58" s="58"/>
      <c r="E58" s="58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57" t="s">
        <v>95</v>
      </c>
      <c r="B60" s="57"/>
      <c r="C60" s="10"/>
      <c r="D60" s="10"/>
      <c r="E60" s="10"/>
      <c r="F60" s="10"/>
      <c r="G60" s="10"/>
      <c r="H60" s="10"/>
      <c r="I60" s="10"/>
      <c r="J60" s="10" t="s">
        <v>96</v>
      </c>
      <c r="K60" s="10"/>
    </row>
    <row r="61" spans="1:11" ht="15">
      <c r="A61" s="10" t="s">
        <v>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</row>
  </sheetData>
  <sheetProtection/>
  <mergeCells count="118">
    <mergeCell ref="A53:F53"/>
    <mergeCell ref="H53:I53"/>
    <mergeCell ref="A54:F54"/>
    <mergeCell ref="H54:I54"/>
    <mergeCell ref="A52:F52"/>
    <mergeCell ref="H52:I52"/>
    <mergeCell ref="A60:B60"/>
    <mergeCell ref="A57:C57"/>
    <mergeCell ref="D57:I57"/>
    <mergeCell ref="D58:E58"/>
    <mergeCell ref="A55:F55"/>
    <mergeCell ref="H55:I55"/>
    <mergeCell ref="A56:F56"/>
    <mergeCell ref="H56:I56"/>
    <mergeCell ref="A48:F48"/>
    <mergeCell ref="H48:I48"/>
    <mergeCell ref="A47:F47"/>
    <mergeCell ref="H47:I47"/>
    <mergeCell ref="A50:F50"/>
    <mergeCell ref="H50:I50"/>
    <mergeCell ref="A51:F51"/>
    <mergeCell ref="H51:I51"/>
    <mergeCell ref="A49:F49"/>
    <mergeCell ref="H49:I49"/>
    <mergeCell ref="A44:F44"/>
    <mergeCell ref="H44:I44"/>
    <mergeCell ref="A43:F43"/>
    <mergeCell ref="H43:I43"/>
    <mergeCell ref="A46:C46"/>
    <mergeCell ref="D46:G46"/>
    <mergeCell ref="H46:I46"/>
    <mergeCell ref="A45:C45"/>
    <mergeCell ref="D45:G45"/>
    <mergeCell ref="H45:I45"/>
    <mergeCell ref="A42:F42"/>
    <mergeCell ref="H42:I42"/>
    <mergeCell ref="A39:C39"/>
    <mergeCell ref="D39:G39"/>
    <mergeCell ref="H39:I39"/>
    <mergeCell ref="A40:F40"/>
    <mergeCell ref="H40:I40"/>
    <mergeCell ref="A41:F41"/>
    <mergeCell ref="H41:I41"/>
    <mergeCell ref="A37:F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1:C31"/>
    <mergeCell ref="D31:G31"/>
    <mergeCell ref="H31:I31"/>
    <mergeCell ref="A32:C32"/>
    <mergeCell ref="D32:G32"/>
    <mergeCell ref="H32:I32"/>
    <mergeCell ref="A29:C29"/>
    <mergeCell ref="D29:G29"/>
    <mergeCell ref="H29:I29"/>
    <mergeCell ref="A30:F30"/>
    <mergeCell ref="H30:I30"/>
    <mergeCell ref="A26:F26"/>
    <mergeCell ref="H26:I26"/>
    <mergeCell ref="A27:C27"/>
    <mergeCell ref="D27:G27"/>
    <mergeCell ref="H27:I27"/>
    <mergeCell ref="A28:C28"/>
    <mergeCell ref="D28:G28"/>
    <mergeCell ref="H28:I28"/>
    <mergeCell ref="A25:C25"/>
    <mergeCell ref="D25:G25"/>
    <mergeCell ref="H25:I25"/>
    <mergeCell ref="A22:F22"/>
    <mergeCell ref="H22:I22"/>
    <mergeCell ref="A23:F23"/>
    <mergeCell ref="H23:I23"/>
    <mergeCell ref="A24:C24"/>
    <mergeCell ref="D24:G24"/>
    <mergeCell ref="H24:I24"/>
    <mergeCell ref="A19:E19"/>
    <mergeCell ref="F19:G19"/>
    <mergeCell ref="H19:I19"/>
    <mergeCell ref="J19:K19"/>
    <mergeCell ref="A21:C21"/>
    <mergeCell ref="D21:G21"/>
    <mergeCell ref="H21:I21"/>
    <mergeCell ref="A17:E17"/>
    <mergeCell ref="F17:G17"/>
    <mergeCell ref="H17:I17"/>
    <mergeCell ref="J17:K17"/>
    <mergeCell ref="A18:E18"/>
    <mergeCell ref="F18:G18"/>
    <mergeCell ref="H18:I18"/>
    <mergeCell ref="J18:K18"/>
    <mergeCell ref="A11:E11"/>
    <mergeCell ref="F11:G11"/>
    <mergeCell ref="H11:I11"/>
    <mergeCell ref="J11:K11"/>
    <mergeCell ref="D13:E13"/>
    <mergeCell ref="H15:I15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1">
      <selection activeCell="J22" sqref="J22"/>
    </sheetView>
  </sheetViews>
  <sheetFormatPr defaultColWidth="9.140625" defaultRowHeight="15"/>
  <sheetData>
    <row r="1" spans="1:1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">
      <c r="A5" s="16" t="s">
        <v>3</v>
      </c>
      <c r="B5" s="16"/>
      <c r="C5" s="16"/>
      <c r="D5" s="16"/>
      <c r="E5" s="16"/>
      <c r="F5" s="14"/>
      <c r="G5" s="14"/>
      <c r="H5" s="14"/>
      <c r="I5" s="14"/>
      <c r="J5" s="14"/>
      <c r="K5" s="14"/>
    </row>
    <row r="6" spans="1:1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15" t="s">
        <v>116</v>
      </c>
      <c r="B7" s="15"/>
      <c r="C7" s="15"/>
      <c r="D7" s="15"/>
      <c r="E7" s="15"/>
      <c r="F7" s="15" t="s">
        <v>117</v>
      </c>
      <c r="G7" s="15"/>
      <c r="H7" s="15"/>
      <c r="I7" s="76" t="s">
        <v>118</v>
      </c>
      <c r="J7" s="76"/>
      <c r="K7" s="76"/>
    </row>
    <row r="8" spans="1:11" ht="15">
      <c r="A8" s="17" t="s">
        <v>7</v>
      </c>
      <c r="B8" s="15"/>
      <c r="C8" s="15"/>
      <c r="D8" s="15"/>
      <c r="E8" s="15" t="s">
        <v>8</v>
      </c>
      <c r="F8" s="15"/>
      <c r="G8" s="15"/>
      <c r="H8" s="77">
        <v>91329.56</v>
      </c>
      <c r="I8" s="77"/>
      <c r="J8" s="15" t="s">
        <v>9</v>
      </c>
      <c r="K8" s="15"/>
    </row>
    <row r="9" spans="1:11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72" t="s">
        <v>10</v>
      </c>
      <c r="B10" s="72"/>
      <c r="C10" s="72"/>
      <c r="D10" s="72"/>
      <c r="E10" s="72"/>
      <c r="F10" s="78" t="s">
        <v>11</v>
      </c>
      <c r="G10" s="78"/>
      <c r="H10" s="78" t="s">
        <v>12</v>
      </c>
      <c r="I10" s="78"/>
      <c r="J10" s="78" t="s">
        <v>13</v>
      </c>
      <c r="K10" s="78"/>
    </row>
    <row r="11" spans="1:11" ht="15">
      <c r="A11" s="72" t="s">
        <v>14</v>
      </c>
      <c r="B11" s="72"/>
      <c r="C11" s="72"/>
      <c r="D11" s="72"/>
      <c r="E11" s="72"/>
      <c r="F11" s="73">
        <v>28059.72</v>
      </c>
      <c r="G11" s="73"/>
      <c r="H11" s="73">
        <v>24915.09</v>
      </c>
      <c r="I11" s="73"/>
      <c r="J11" s="73">
        <v>3144.63</v>
      </c>
      <c r="K11" s="73"/>
    </row>
    <row r="12" spans="1:11" ht="15">
      <c r="A12" s="72" t="s">
        <v>15</v>
      </c>
      <c r="B12" s="72"/>
      <c r="C12" s="72"/>
      <c r="D12" s="72"/>
      <c r="E12" s="72"/>
      <c r="F12" s="73">
        <v>28059.72</v>
      </c>
      <c r="G12" s="73"/>
      <c r="H12" s="73">
        <v>24915.09</v>
      </c>
      <c r="I12" s="73"/>
      <c r="J12" s="73">
        <v>3144.63</v>
      </c>
      <c r="K12" s="73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15" t="s">
        <v>25</v>
      </c>
      <c r="B14" s="15"/>
      <c r="C14" s="15"/>
      <c r="D14" s="77">
        <v>116244.65</v>
      </c>
      <c r="E14" s="77"/>
      <c r="F14" s="15" t="s">
        <v>9</v>
      </c>
      <c r="G14" s="15"/>
      <c r="H14" s="15"/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7" t="s">
        <v>26</v>
      </c>
      <c r="B16" s="15"/>
      <c r="C16" s="15"/>
      <c r="D16" s="15"/>
      <c r="E16" s="15"/>
      <c r="F16" s="15"/>
      <c r="G16" s="15"/>
      <c r="H16" s="81"/>
      <c r="I16" s="81"/>
      <c r="J16" s="15"/>
      <c r="K16" s="15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72" t="s">
        <v>10</v>
      </c>
      <c r="B18" s="72"/>
      <c r="C18" s="72"/>
      <c r="D18" s="72"/>
      <c r="E18" s="72"/>
      <c r="F18" s="78" t="s">
        <v>11</v>
      </c>
      <c r="G18" s="78"/>
      <c r="H18" s="78" t="s">
        <v>12</v>
      </c>
      <c r="I18" s="78"/>
      <c r="J18" s="78" t="s">
        <v>13</v>
      </c>
      <c r="K18" s="78"/>
    </row>
    <row r="19" spans="1:11" ht="15">
      <c r="A19" s="72" t="s">
        <v>14</v>
      </c>
      <c r="B19" s="72"/>
      <c r="C19" s="72"/>
      <c r="D19" s="72"/>
      <c r="E19" s="72"/>
      <c r="F19" s="73">
        <v>128229.72</v>
      </c>
      <c r="G19" s="73"/>
      <c r="H19" s="73">
        <v>113844.08</v>
      </c>
      <c r="I19" s="73"/>
      <c r="J19" s="73">
        <v>14385.64</v>
      </c>
      <c r="K19" s="73"/>
    </row>
    <row r="20" spans="1:11" ht="15">
      <c r="A20" s="72" t="s">
        <v>15</v>
      </c>
      <c r="B20" s="72"/>
      <c r="C20" s="72"/>
      <c r="D20" s="72"/>
      <c r="E20" s="72"/>
      <c r="F20" s="73">
        <v>128229.72</v>
      </c>
      <c r="G20" s="73"/>
      <c r="H20" s="73">
        <v>113844.08</v>
      </c>
      <c r="I20" s="73"/>
      <c r="J20" s="73">
        <v>14385.64</v>
      </c>
      <c r="K20" s="73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0" ht="32.25">
      <c r="A22" s="78" t="s">
        <v>16</v>
      </c>
      <c r="B22" s="78"/>
      <c r="C22" s="78"/>
      <c r="D22" s="78" t="s">
        <v>17</v>
      </c>
      <c r="E22" s="78"/>
      <c r="F22" s="78"/>
      <c r="G22" s="78"/>
      <c r="H22" s="78" t="s">
        <v>20</v>
      </c>
      <c r="I22" s="78"/>
      <c r="J22" s="36" t="s">
        <v>142</v>
      </c>
    </row>
    <row r="23" spans="1:10" ht="15">
      <c r="A23" s="82" t="s">
        <v>27</v>
      </c>
      <c r="B23" s="82"/>
      <c r="C23" s="82"/>
      <c r="D23" s="82"/>
      <c r="E23" s="82"/>
      <c r="F23" s="82"/>
      <c r="G23" s="19"/>
      <c r="H23" s="73">
        <v>55865.69</v>
      </c>
      <c r="I23" s="73"/>
      <c r="J23" s="38">
        <f>H23/12/838.1</f>
        <v>5.554795569343356</v>
      </c>
    </row>
    <row r="24" spans="1:10" ht="15">
      <c r="A24" s="82" t="s">
        <v>28</v>
      </c>
      <c r="B24" s="82"/>
      <c r="C24" s="82"/>
      <c r="D24" s="82"/>
      <c r="E24" s="82"/>
      <c r="F24" s="82"/>
      <c r="G24" s="19"/>
      <c r="H24" s="73">
        <v>8937.03</v>
      </c>
      <c r="I24" s="73"/>
      <c r="J24" s="38">
        <f aca="true" t="shared" si="0" ref="J24:J56">H24/12/838.1</f>
        <v>0.8886200930676531</v>
      </c>
    </row>
    <row r="25" spans="1:10" ht="24.75" customHeight="1">
      <c r="A25" s="84"/>
      <c r="B25" s="84"/>
      <c r="C25" s="84"/>
      <c r="D25" s="85" t="s">
        <v>29</v>
      </c>
      <c r="E25" s="85"/>
      <c r="F25" s="85"/>
      <c r="G25" s="85"/>
      <c r="H25" s="73">
        <v>6587.72</v>
      </c>
      <c r="I25" s="73"/>
      <c r="J25" s="38">
        <f t="shared" si="0"/>
        <v>0.6550252555383208</v>
      </c>
    </row>
    <row r="26" spans="1:10" ht="15">
      <c r="A26" s="84"/>
      <c r="B26" s="84"/>
      <c r="C26" s="84"/>
      <c r="D26" s="85" t="s">
        <v>34</v>
      </c>
      <c r="E26" s="85"/>
      <c r="F26" s="85"/>
      <c r="G26" s="85"/>
      <c r="H26" s="73">
        <v>2349.31</v>
      </c>
      <c r="I26" s="73"/>
      <c r="J26" s="38">
        <f t="shared" si="0"/>
        <v>0.23359483752933222</v>
      </c>
    </row>
    <row r="27" spans="1:10" ht="15">
      <c r="A27" s="82" t="s">
        <v>38</v>
      </c>
      <c r="B27" s="82"/>
      <c r="C27" s="82"/>
      <c r="D27" s="82"/>
      <c r="E27" s="82"/>
      <c r="F27" s="82"/>
      <c r="G27" s="19"/>
      <c r="H27" s="73">
        <v>1718.64</v>
      </c>
      <c r="I27" s="73"/>
      <c r="J27" s="38">
        <f t="shared" si="0"/>
        <v>0.1708865290538122</v>
      </c>
    </row>
    <row r="28" spans="1:10" ht="24.75" customHeight="1">
      <c r="A28" s="84"/>
      <c r="B28" s="84"/>
      <c r="C28" s="84"/>
      <c r="D28" s="85" t="s">
        <v>39</v>
      </c>
      <c r="E28" s="85"/>
      <c r="F28" s="85"/>
      <c r="G28" s="85"/>
      <c r="H28" s="73">
        <v>22.16</v>
      </c>
      <c r="I28" s="73"/>
      <c r="J28" s="38">
        <f t="shared" si="0"/>
        <v>0.0022033965716103886</v>
      </c>
    </row>
    <row r="29" spans="1:10" ht="24.75" customHeight="1">
      <c r="A29" s="84"/>
      <c r="B29" s="84"/>
      <c r="C29" s="84"/>
      <c r="D29" s="85" t="s">
        <v>40</v>
      </c>
      <c r="E29" s="85"/>
      <c r="F29" s="85"/>
      <c r="G29" s="85"/>
      <c r="H29" s="73">
        <v>613.34</v>
      </c>
      <c r="I29" s="73"/>
      <c r="J29" s="38">
        <f t="shared" si="0"/>
        <v>0.06098516485701786</v>
      </c>
    </row>
    <row r="30" spans="1:10" ht="15">
      <c r="A30" s="84"/>
      <c r="B30" s="84"/>
      <c r="C30" s="84"/>
      <c r="D30" s="85" t="s">
        <v>41</v>
      </c>
      <c r="E30" s="85"/>
      <c r="F30" s="85"/>
      <c r="G30" s="85"/>
      <c r="H30" s="73">
        <v>1083.14</v>
      </c>
      <c r="I30" s="73"/>
      <c r="J30" s="38">
        <f t="shared" si="0"/>
        <v>0.10769796762518395</v>
      </c>
    </row>
    <row r="31" spans="1:10" ht="15">
      <c r="A31" s="82" t="s">
        <v>42</v>
      </c>
      <c r="B31" s="82"/>
      <c r="C31" s="82"/>
      <c r="D31" s="82"/>
      <c r="E31" s="82"/>
      <c r="F31" s="82"/>
      <c r="G31" s="19"/>
      <c r="H31" s="73">
        <v>12572.19</v>
      </c>
      <c r="I31" s="73"/>
      <c r="J31" s="38">
        <f t="shared" si="0"/>
        <v>1.2500686075647298</v>
      </c>
    </row>
    <row r="32" spans="1:10" ht="24.75" customHeight="1">
      <c r="A32" s="84"/>
      <c r="B32" s="84"/>
      <c r="C32" s="84"/>
      <c r="D32" s="85" t="s">
        <v>43</v>
      </c>
      <c r="E32" s="85"/>
      <c r="F32" s="85"/>
      <c r="G32" s="85"/>
      <c r="H32" s="73">
        <v>2623.26</v>
      </c>
      <c r="I32" s="73"/>
      <c r="J32" s="38">
        <f t="shared" si="0"/>
        <v>0.260834029352106</v>
      </c>
    </row>
    <row r="33" spans="1:10" ht="24.75" customHeight="1">
      <c r="A33" s="84"/>
      <c r="B33" s="84"/>
      <c r="C33" s="84"/>
      <c r="D33" s="85" t="s">
        <v>44</v>
      </c>
      <c r="E33" s="85"/>
      <c r="F33" s="85"/>
      <c r="G33" s="85"/>
      <c r="H33" s="73">
        <v>884.67</v>
      </c>
      <c r="I33" s="73"/>
      <c r="J33" s="38">
        <f t="shared" si="0"/>
        <v>0.08796384679632502</v>
      </c>
    </row>
    <row r="34" spans="1:10" ht="24.75" customHeight="1">
      <c r="A34" s="84"/>
      <c r="B34" s="84"/>
      <c r="C34" s="84"/>
      <c r="D34" s="85" t="s">
        <v>45</v>
      </c>
      <c r="E34" s="85"/>
      <c r="F34" s="85"/>
      <c r="G34" s="85"/>
      <c r="H34" s="73">
        <v>1502.84</v>
      </c>
      <c r="I34" s="73"/>
      <c r="J34" s="38">
        <f t="shared" si="0"/>
        <v>0.1494292646064511</v>
      </c>
    </row>
    <row r="35" spans="1:10" ht="15">
      <c r="A35" s="84"/>
      <c r="B35" s="84"/>
      <c r="C35" s="84"/>
      <c r="D35" s="85" t="s">
        <v>46</v>
      </c>
      <c r="E35" s="85"/>
      <c r="F35" s="85"/>
      <c r="G35" s="85"/>
      <c r="H35" s="73">
        <v>1856.46</v>
      </c>
      <c r="I35" s="73"/>
      <c r="J35" s="38">
        <f t="shared" si="0"/>
        <v>0.1845901443741797</v>
      </c>
    </row>
    <row r="36" spans="1:10" ht="24.75" customHeight="1">
      <c r="A36" s="84"/>
      <c r="B36" s="84"/>
      <c r="C36" s="84"/>
      <c r="D36" s="85" t="s">
        <v>47</v>
      </c>
      <c r="E36" s="85"/>
      <c r="F36" s="85"/>
      <c r="G36" s="85"/>
      <c r="H36" s="73">
        <v>2625.16</v>
      </c>
      <c r="I36" s="73"/>
      <c r="J36" s="38">
        <f t="shared" si="0"/>
        <v>0.26102294873324583</v>
      </c>
    </row>
    <row r="37" spans="1:10" ht="24.75" customHeight="1">
      <c r="A37" s="84"/>
      <c r="B37" s="84"/>
      <c r="C37" s="84"/>
      <c r="D37" s="85" t="s">
        <v>48</v>
      </c>
      <c r="E37" s="85"/>
      <c r="F37" s="85"/>
      <c r="G37" s="85"/>
      <c r="H37" s="73">
        <v>3079.8</v>
      </c>
      <c r="I37" s="73"/>
      <c r="J37" s="38">
        <f t="shared" si="0"/>
        <v>0.3062283737024222</v>
      </c>
    </row>
    <row r="38" spans="1:10" ht="15">
      <c r="A38" s="82" t="s">
        <v>49</v>
      </c>
      <c r="B38" s="82"/>
      <c r="C38" s="82"/>
      <c r="D38" s="82"/>
      <c r="E38" s="82"/>
      <c r="F38" s="82"/>
      <c r="G38" s="19"/>
      <c r="H38" s="73">
        <v>32637.83</v>
      </c>
      <c r="I38" s="73"/>
      <c r="J38" s="38">
        <f t="shared" si="0"/>
        <v>3.245220339657161</v>
      </c>
    </row>
    <row r="39" spans="1:10" ht="15">
      <c r="A39" s="84"/>
      <c r="B39" s="84"/>
      <c r="C39" s="84"/>
      <c r="D39" s="85" t="s">
        <v>50</v>
      </c>
      <c r="E39" s="85"/>
      <c r="F39" s="85"/>
      <c r="G39" s="85"/>
      <c r="H39" s="73">
        <v>1460.52</v>
      </c>
      <c r="I39" s="73"/>
      <c r="J39" s="38">
        <f t="shared" si="0"/>
        <v>0.14522133396969333</v>
      </c>
    </row>
    <row r="40" spans="1:10" ht="15">
      <c r="A40" s="84"/>
      <c r="B40" s="84"/>
      <c r="C40" s="84"/>
      <c r="D40" s="85" t="s">
        <v>51</v>
      </c>
      <c r="E40" s="85"/>
      <c r="F40" s="85"/>
      <c r="G40" s="85"/>
      <c r="H40" s="73">
        <v>31177.31</v>
      </c>
      <c r="I40" s="73"/>
      <c r="J40" s="38">
        <f t="shared" si="0"/>
        <v>3.0999990056874673</v>
      </c>
    </row>
    <row r="41" spans="1:10" ht="15">
      <c r="A41" s="82" t="s">
        <v>52</v>
      </c>
      <c r="B41" s="82"/>
      <c r="C41" s="82"/>
      <c r="D41" s="82"/>
      <c r="E41" s="82"/>
      <c r="F41" s="82"/>
      <c r="G41" s="19"/>
      <c r="H41" s="73">
        <v>1006.11</v>
      </c>
      <c r="I41" s="73"/>
      <c r="J41" s="38">
        <f t="shared" si="0"/>
        <v>0.1000387781887603</v>
      </c>
    </row>
    <row r="42" spans="1:10" ht="15">
      <c r="A42" s="86" t="s">
        <v>53</v>
      </c>
      <c r="B42" s="86"/>
      <c r="C42" s="86"/>
      <c r="D42" s="86"/>
      <c r="E42" s="86"/>
      <c r="F42" s="86"/>
      <c r="G42" s="19"/>
      <c r="H42" s="74">
        <v>750.9</v>
      </c>
      <c r="I42" s="74"/>
      <c r="J42" s="38">
        <f t="shared" si="0"/>
        <v>0.07466292805154516</v>
      </c>
    </row>
    <row r="43" spans="1:10" ht="15">
      <c r="A43" s="86" t="s">
        <v>54</v>
      </c>
      <c r="B43" s="86"/>
      <c r="C43" s="86"/>
      <c r="D43" s="86"/>
      <c r="E43" s="86"/>
      <c r="F43" s="86"/>
      <c r="G43" s="19"/>
      <c r="H43" s="73">
        <v>255.21</v>
      </c>
      <c r="I43" s="73"/>
      <c r="J43" s="38">
        <f t="shared" si="0"/>
        <v>0.02537585013721513</v>
      </c>
    </row>
    <row r="44" spans="1:10" ht="15">
      <c r="A44" s="82" t="s">
        <v>56</v>
      </c>
      <c r="B44" s="82"/>
      <c r="C44" s="82"/>
      <c r="D44" s="82"/>
      <c r="E44" s="82"/>
      <c r="F44" s="82"/>
      <c r="G44" s="19"/>
      <c r="H44" s="73">
        <v>14051.64</v>
      </c>
      <c r="I44" s="73"/>
      <c r="J44" s="38">
        <f t="shared" si="0"/>
        <v>1.3971721751580957</v>
      </c>
    </row>
    <row r="45" spans="1:10" ht="15">
      <c r="A45" s="82" t="s">
        <v>58</v>
      </c>
      <c r="B45" s="82"/>
      <c r="C45" s="82"/>
      <c r="D45" s="82"/>
      <c r="E45" s="82"/>
      <c r="F45" s="82"/>
      <c r="G45" s="19"/>
      <c r="H45" s="73">
        <v>2216.09</v>
      </c>
      <c r="I45" s="73"/>
      <c r="J45" s="38">
        <f t="shared" si="0"/>
        <v>0.22034860597382971</v>
      </c>
    </row>
    <row r="46" spans="1:10" ht="15">
      <c r="A46" s="84"/>
      <c r="B46" s="84"/>
      <c r="C46" s="84"/>
      <c r="D46" s="85" t="s">
        <v>60</v>
      </c>
      <c r="E46" s="85"/>
      <c r="F46" s="85"/>
      <c r="G46" s="85"/>
      <c r="H46" s="83">
        <v>237</v>
      </c>
      <c r="I46" s="83"/>
      <c r="J46" s="38">
        <f t="shared" si="0"/>
        <v>0.023565207015869227</v>
      </c>
    </row>
    <row r="47" spans="1:11" ht="24.75" customHeight="1">
      <c r="A47" s="84"/>
      <c r="B47" s="84"/>
      <c r="C47" s="84"/>
      <c r="D47" s="85" t="s">
        <v>68</v>
      </c>
      <c r="E47" s="85"/>
      <c r="F47" s="85"/>
      <c r="G47" s="85"/>
      <c r="H47" s="73">
        <v>1979.09</v>
      </c>
      <c r="I47" s="73"/>
      <c r="J47" s="38">
        <f t="shared" si="0"/>
        <v>0.19678339895796043</v>
      </c>
      <c r="K47" s="37"/>
    </row>
    <row r="48" spans="1:10" ht="24.75" customHeight="1">
      <c r="A48" s="82" t="s">
        <v>80</v>
      </c>
      <c r="B48" s="82"/>
      <c r="C48" s="82"/>
      <c r="D48" s="82"/>
      <c r="E48" s="82"/>
      <c r="F48" s="82"/>
      <c r="G48" s="19"/>
      <c r="H48" s="73">
        <v>3285.54</v>
      </c>
      <c r="I48" s="73"/>
      <c r="J48" s="38">
        <f t="shared" si="0"/>
        <v>0.3266853597422742</v>
      </c>
    </row>
    <row r="49" spans="1:10" ht="24.75" customHeight="1">
      <c r="A49" s="82" t="s">
        <v>83</v>
      </c>
      <c r="B49" s="82"/>
      <c r="C49" s="82"/>
      <c r="D49" s="82"/>
      <c r="E49" s="82"/>
      <c r="F49" s="82"/>
      <c r="G49" s="19"/>
      <c r="H49" s="73">
        <v>2.82</v>
      </c>
      <c r="I49" s="73"/>
      <c r="J49" s="38">
        <f t="shared" si="0"/>
        <v>0.0002803961341128743</v>
      </c>
    </row>
    <row r="50" spans="1:10" ht="15">
      <c r="A50" s="82" t="s">
        <v>88</v>
      </c>
      <c r="B50" s="82"/>
      <c r="C50" s="82"/>
      <c r="D50" s="82"/>
      <c r="E50" s="82"/>
      <c r="F50" s="82"/>
      <c r="G50" s="19"/>
      <c r="H50" s="73">
        <v>13331.82</v>
      </c>
      <c r="I50" s="73"/>
      <c r="J50" s="38">
        <f t="shared" si="0"/>
        <v>1.3255995704569858</v>
      </c>
    </row>
    <row r="51" spans="1:10" ht="15">
      <c r="A51" s="86" t="s">
        <v>89</v>
      </c>
      <c r="B51" s="86"/>
      <c r="C51" s="86"/>
      <c r="D51" s="86"/>
      <c r="E51" s="86"/>
      <c r="F51" s="86"/>
      <c r="G51" s="19"/>
      <c r="H51" s="73">
        <v>5920.14</v>
      </c>
      <c r="I51" s="73"/>
      <c r="J51" s="38">
        <f t="shared" si="0"/>
        <v>0.5886469395060255</v>
      </c>
    </row>
    <row r="52" spans="1:10" ht="15">
      <c r="A52" s="86" t="s">
        <v>90</v>
      </c>
      <c r="B52" s="86"/>
      <c r="C52" s="86"/>
      <c r="D52" s="86"/>
      <c r="E52" s="86"/>
      <c r="F52" s="86"/>
      <c r="G52" s="19"/>
      <c r="H52" s="73">
        <v>7411.68</v>
      </c>
      <c r="I52" s="73"/>
      <c r="J52" s="38">
        <f t="shared" si="0"/>
        <v>0.7369526309509604</v>
      </c>
    </row>
    <row r="53" spans="1:10" ht="15">
      <c r="A53" s="82" t="s">
        <v>91</v>
      </c>
      <c r="B53" s="82"/>
      <c r="C53" s="82"/>
      <c r="D53" s="82"/>
      <c r="E53" s="82"/>
      <c r="F53" s="82"/>
      <c r="G53" s="19"/>
      <c r="H53" s="73">
        <v>32102.39</v>
      </c>
      <c r="I53" s="73"/>
      <c r="J53" s="38">
        <f t="shared" si="0"/>
        <v>3.191980869426878</v>
      </c>
    </row>
    <row r="54" spans="1:10" ht="15">
      <c r="A54" s="86" t="s">
        <v>92</v>
      </c>
      <c r="B54" s="86"/>
      <c r="C54" s="86"/>
      <c r="D54" s="86"/>
      <c r="E54" s="86"/>
      <c r="F54" s="86"/>
      <c r="G54" s="19"/>
      <c r="H54" s="73">
        <v>16151.26</v>
      </c>
      <c r="I54" s="73"/>
      <c r="J54" s="38">
        <f t="shared" si="0"/>
        <v>1.6059400230680507</v>
      </c>
    </row>
    <row r="55" spans="1:10" ht="15">
      <c r="A55" s="86" t="s">
        <v>93</v>
      </c>
      <c r="B55" s="86"/>
      <c r="C55" s="86"/>
      <c r="D55" s="86"/>
      <c r="E55" s="86"/>
      <c r="F55" s="86"/>
      <c r="G55" s="19"/>
      <c r="H55" s="73">
        <v>2708.67</v>
      </c>
      <c r="I55" s="73"/>
      <c r="J55" s="38">
        <f t="shared" si="0"/>
        <v>0.2693264526906097</v>
      </c>
    </row>
    <row r="56" spans="1:10" ht="15">
      <c r="A56" s="86" t="s">
        <v>94</v>
      </c>
      <c r="B56" s="86"/>
      <c r="C56" s="86"/>
      <c r="D56" s="86"/>
      <c r="E56" s="86"/>
      <c r="F56" s="86"/>
      <c r="G56" s="19"/>
      <c r="H56" s="73">
        <v>13242.46</v>
      </c>
      <c r="I56" s="73"/>
      <c r="J56" s="38">
        <f t="shared" si="0"/>
        <v>1.3167143936682175</v>
      </c>
    </row>
    <row r="57" spans="1:10" ht="15">
      <c r="A57" s="79" t="s">
        <v>24</v>
      </c>
      <c r="B57" s="79"/>
      <c r="C57" s="79"/>
      <c r="D57" s="89">
        <v>121862.1</v>
      </c>
      <c r="E57" s="89"/>
      <c r="F57" s="89"/>
      <c r="G57" s="89"/>
      <c r="H57" s="89"/>
      <c r="I57" s="89"/>
      <c r="J57" s="39"/>
    </row>
    <row r="58" spans="1:11" ht="15">
      <c r="A58" s="15"/>
      <c r="B58" s="15"/>
      <c r="C58" s="15"/>
      <c r="D58" s="77"/>
      <c r="E58" s="77"/>
      <c r="F58" s="15"/>
      <c r="G58" s="15"/>
      <c r="H58" s="15"/>
      <c r="I58" s="15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76" t="s">
        <v>95</v>
      </c>
      <c r="B60" s="76"/>
      <c r="C60" s="15"/>
      <c r="D60" s="15"/>
      <c r="E60" s="15"/>
      <c r="F60" s="15"/>
      <c r="G60" s="15"/>
      <c r="H60" s="15"/>
      <c r="I60" s="15"/>
      <c r="J60" s="15" t="s">
        <v>96</v>
      </c>
      <c r="K60" s="15"/>
    </row>
    <row r="61" spans="1:11" ht="15">
      <c r="A61" s="15" t="s">
        <v>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</row>
  </sheetData>
  <sheetProtection/>
  <mergeCells count="120">
    <mergeCell ref="D58:E58"/>
    <mergeCell ref="A60:B60"/>
    <mergeCell ref="A56:F56"/>
    <mergeCell ref="H56:I56"/>
    <mergeCell ref="A54:F54"/>
    <mergeCell ref="H54:I54"/>
    <mergeCell ref="A55:F55"/>
    <mergeCell ref="H55:I55"/>
    <mergeCell ref="A52:F52"/>
    <mergeCell ref="H52:I52"/>
    <mergeCell ref="A53:F53"/>
    <mergeCell ref="H53:I53"/>
    <mergeCell ref="A57:C57"/>
    <mergeCell ref="D57:I57"/>
    <mergeCell ref="A47:C47"/>
    <mergeCell ref="D47:G47"/>
    <mergeCell ref="H47:I47"/>
    <mergeCell ref="A48:F48"/>
    <mergeCell ref="H48:I48"/>
    <mergeCell ref="A50:F50"/>
    <mergeCell ref="H50:I50"/>
    <mergeCell ref="A51:F51"/>
    <mergeCell ref="H51:I51"/>
    <mergeCell ref="A49:F49"/>
    <mergeCell ref="H49:I49"/>
    <mergeCell ref="A45:F45"/>
    <mergeCell ref="H45:I45"/>
    <mergeCell ref="A43:F43"/>
    <mergeCell ref="H43:I43"/>
    <mergeCell ref="A44:F44"/>
    <mergeCell ref="H44:I44"/>
    <mergeCell ref="A46:C46"/>
    <mergeCell ref="D46:G46"/>
    <mergeCell ref="H46:I46"/>
    <mergeCell ref="A41:F41"/>
    <mergeCell ref="H41:I41"/>
    <mergeCell ref="A42:F42"/>
    <mergeCell ref="H42:I42"/>
    <mergeCell ref="A38:F38"/>
    <mergeCell ref="H38:I38"/>
    <mergeCell ref="A39:C39"/>
    <mergeCell ref="D39:G39"/>
    <mergeCell ref="H39:I39"/>
    <mergeCell ref="A40:C40"/>
    <mergeCell ref="D40:G40"/>
    <mergeCell ref="H40:I40"/>
    <mergeCell ref="A37:C37"/>
    <mergeCell ref="D37:G37"/>
    <mergeCell ref="H37:I37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1:F31"/>
    <mergeCell ref="H31:I31"/>
    <mergeCell ref="A32:C32"/>
    <mergeCell ref="D32:G32"/>
    <mergeCell ref="H32:I32"/>
    <mergeCell ref="A29:C29"/>
    <mergeCell ref="D29:G29"/>
    <mergeCell ref="H29:I29"/>
    <mergeCell ref="A30:C30"/>
    <mergeCell ref="D30:G30"/>
    <mergeCell ref="H30:I30"/>
    <mergeCell ref="A26:C26"/>
    <mergeCell ref="D26:G26"/>
    <mergeCell ref="H26:I26"/>
    <mergeCell ref="A27:F27"/>
    <mergeCell ref="H27:I27"/>
    <mergeCell ref="A28:C28"/>
    <mergeCell ref="D28:G28"/>
    <mergeCell ref="H28:I28"/>
    <mergeCell ref="A25:C25"/>
    <mergeCell ref="D25:G25"/>
    <mergeCell ref="H25:I25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3937007874015748" bottom="0.5511811023622047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J22" sqref="J22"/>
    </sheetView>
  </sheetViews>
  <sheetFormatPr defaultColWidth="9.140625" defaultRowHeight="15"/>
  <sheetData>
    <row r="1" spans="1:11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">
      <c r="A5" s="23" t="s">
        <v>3</v>
      </c>
      <c r="B5" s="23"/>
      <c r="C5" s="23"/>
      <c r="D5" s="23"/>
      <c r="E5" s="23"/>
      <c r="F5" s="21"/>
      <c r="G5" s="21"/>
      <c r="H5" s="21"/>
      <c r="I5" s="21"/>
      <c r="J5" s="21"/>
      <c r="K5" s="21"/>
    </row>
    <row r="6" spans="1:11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5">
      <c r="A7" s="22" t="s">
        <v>119</v>
      </c>
      <c r="B7" s="22"/>
      <c r="C7" s="22"/>
      <c r="D7" s="22"/>
      <c r="E7" s="22"/>
      <c r="F7" s="22" t="s">
        <v>120</v>
      </c>
      <c r="G7" s="22"/>
      <c r="H7" s="22"/>
      <c r="I7" s="91" t="s">
        <v>121</v>
      </c>
      <c r="J7" s="91"/>
      <c r="K7" s="91"/>
    </row>
    <row r="8" spans="1:11" ht="15">
      <c r="A8" s="24" t="s">
        <v>7</v>
      </c>
      <c r="B8" s="22"/>
      <c r="C8" s="22"/>
      <c r="D8" s="22"/>
      <c r="E8" s="22" t="s">
        <v>8</v>
      </c>
      <c r="F8" s="22"/>
      <c r="G8" s="22"/>
      <c r="H8" s="92">
        <v>616309.34</v>
      </c>
      <c r="I8" s="92"/>
      <c r="J8" s="22" t="s">
        <v>9</v>
      </c>
      <c r="K8" s="22"/>
    </row>
    <row r="9" spans="1:11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5">
      <c r="A10" s="93" t="s">
        <v>10</v>
      </c>
      <c r="B10" s="93"/>
      <c r="C10" s="93"/>
      <c r="D10" s="93"/>
      <c r="E10" s="93"/>
      <c r="F10" s="94" t="s">
        <v>11</v>
      </c>
      <c r="G10" s="94"/>
      <c r="H10" s="94" t="s">
        <v>12</v>
      </c>
      <c r="I10" s="94"/>
      <c r="J10" s="94" t="s">
        <v>13</v>
      </c>
      <c r="K10" s="94"/>
    </row>
    <row r="11" spans="1:11" ht="15">
      <c r="A11" s="93" t="s">
        <v>14</v>
      </c>
      <c r="B11" s="93"/>
      <c r="C11" s="93"/>
      <c r="D11" s="93"/>
      <c r="E11" s="93"/>
      <c r="F11" s="98">
        <v>163108.36</v>
      </c>
      <c r="G11" s="98"/>
      <c r="H11" s="98">
        <v>171827.21</v>
      </c>
      <c r="I11" s="98"/>
      <c r="J11" s="98">
        <v>-8718.85</v>
      </c>
      <c r="K11" s="98"/>
    </row>
    <row r="12" spans="1:11" ht="15">
      <c r="A12" s="93" t="s">
        <v>15</v>
      </c>
      <c r="B12" s="93"/>
      <c r="C12" s="93"/>
      <c r="D12" s="93"/>
      <c r="E12" s="93"/>
      <c r="F12" s="98">
        <v>163108.36</v>
      </c>
      <c r="G12" s="98"/>
      <c r="H12" s="98">
        <v>171827.21</v>
      </c>
      <c r="I12" s="98"/>
      <c r="J12" s="98">
        <v>-8718.85</v>
      </c>
      <c r="K12" s="98"/>
    </row>
    <row r="13" spans="1:11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>
      <c r="A14" s="22" t="s">
        <v>25</v>
      </c>
      <c r="B14" s="22"/>
      <c r="C14" s="22"/>
      <c r="D14" s="92">
        <v>788136.55</v>
      </c>
      <c r="E14" s="92"/>
      <c r="F14" s="22" t="s">
        <v>9</v>
      </c>
      <c r="G14" s="22"/>
      <c r="H14" s="22"/>
      <c r="I14" s="22"/>
      <c r="J14" s="22"/>
      <c r="K14" s="22"/>
    </row>
    <row r="15" spans="1:1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>
      <c r="A16" s="24" t="s">
        <v>26</v>
      </c>
      <c r="B16" s="22"/>
      <c r="C16" s="22"/>
      <c r="D16" s="22"/>
      <c r="E16" s="22"/>
      <c r="F16" s="22"/>
      <c r="G16" s="22"/>
      <c r="H16" s="92"/>
      <c r="I16" s="92"/>
      <c r="J16" s="22"/>
      <c r="K16" s="22"/>
    </row>
    <row r="17" spans="1:11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5">
      <c r="A18" s="93" t="s">
        <v>10</v>
      </c>
      <c r="B18" s="93"/>
      <c r="C18" s="93"/>
      <c r="D18" s="93"/>
      <c r="E18" s="93"/>
      <c r="F18" s="94" t="s">
        <v>11</v>
      </c>
      <c r="G18" s="94"/>
      <c r="H18" s="94" t="s">
        <v>12</v>
      </c>
      <c r="I18" s="94"/>
      <c r="J18" s="94" t="s">
        <v>13</v>
      </c>
      <c r="K18" s="94"/>
    </row>
    <row r="19" spans="1:11" ht="15">
      <c r="A19" s="93" t="s">
        <v>14</v>
      </c>
      <c r="B19" s="93"/>
      <c r="C19" s="93"/>
      <c r="D19" s="93"/>
      <c r="E19" s="93"/>
      <c r="F19" s="98">
        <v>802678.12</v>
      </c>
      <c r="G19" s="98"/>
      <c r="H19" s="98">
        <v>834858.78</v>
      </c>
      <c r="I19" s="98"/>
      <c r="J19" s="98">
        <v>-32180.66</v>
      </c>
      <c r="K19" s="98"/>
    </row>
    <row r="20" spans="1:11" ht="15">
      <c r="A20" s="93" t="s">
        <v>15</v>
      </c>
      <c r="B20" s="93"/>
      <c r="C20" s="93"/>
      <c r="D20" s="93"/>
      <c r="E20" s="93"/>
      <c r="F20" s="98">
        <v>802678.12</v>
      </c>
      <c r="G20" s="98"/>
      <c r="H20" s="98">
        <v>834858.78</v>
      </c>
      <c r="I20" s="98"/>
      <c r="J20" s="98">
        <v>-32180.66</v>
      </c>
      <c r="K20" s="98"/>
    </row>
    <row r="21" spans="1:1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0" ht="32.25">
      <c r="A22" s="94" t="s">
        <v>16</v>
      </c>
      <c r="B22" s="94"/>
      <c r="C22" s="94"/>
      <c r="D22" s="94" t="s">
        <v>17</v>
      </c>
      <c r="E22" s="94"/>
      <c r="F22" s="94"/>
      <c r="G22" s="94"/>
      <c r="H22" s="94" t="s">
        <v>20</v>
      </c>
      <c r="I22" s="94"/>
      <c r="J22" s="36" t="s">
        <v>142</v>
      </c>
    </row>
    <row r="23" spans="1:10" ht="15">
      <c r="A23" s="99" t="s">
        <v>27</v>
      </c>
      <c r="B23" s="99"/>
      <c r="C23" s="99"/>
      <c r="D23" s="99"/>
      <c r="E23" s="99"/>
      <c r="F23" s="99"/>
      <c r="G23" s="25"/>
      <c r="H23" s="98">
        <v>325809.23</v>
      </c>
      <c r="I23" s="98"/>
      <c r="J23" s="38">
        <f>H23/12/4871.4</f>
        <v>5.573504365617003</v>
      </c>
    </row>
    <row r="24" spans="1:10" ht="15">
      <c r="A24" s="99" t="s">
        <v>28</v>
      </c>
      <c r="B24" s="99"/>
      <c r="C24" s="99"/>
      <c r="D24" s="99"/>
      <c r="E24" s="99"/>
      <c r="F24" s="99"/>
      <c r="G24" s="25"/>
      <c r="H24" s="98">
        <v>58337.48</v>
      </c>
      <c r="I24" s="98"/>
      <c r="J24" s="38">
        <f aca="true" t="shared" si="0" ref="J24:J79">H24/12/4871.4</f>
        <v>0.9979588345581696</v>
      </c>
    </row>
    <row r="25" spans="1:11" ht="24.75" customHeight="1">
      <c r="A25" s="100"/>
      <c r="B25" s="100"/>
      <c r="C25" s="100"/>
      <c r="D25" s="101" t="s">
        <v>30</v>
      </c>
      <c r="E25" s="101"/>
      <c r="F25" s="101"/>
      <c r="G25" s="101"/>
      <c r="H25" s="98">
        <v>28925.37</v>
      </c>
      <c r="I25" s="98"/>
      <c r="J25" s="38">
        <f t="shared" si="0"/>
        <v>0.49481617194235744</v>
      </c>
      <c r="K25" s="37"/>
    </row>
    <row r="26" spans="1:11" ht="24.75" customHeight="1">
      <c r="A26" s="100"/>
      <c r="B26" s="100"/>
      <c r="C26" s="100"/>
      <c r="D26" s="101" t="s">
        <v>31</v>
      </c>
      <c r="E26" s="101"/>
      <c r="F26" s="101"/>
      <c r="G26" s="101"/>
      <c r="H26" s="98">
        <v>15756.97</v>
      </c>
      <c r="I26" s="98"/>
      <c r="J26" s="38">
        <f t="shared" si="0"/>
        <v>0.2695489660740923</v>
      </c>
      <c r="K26" s="37"/>
    </row>
    <row r="27" spans="1:10" ht="15">
      <c r="A27" s="100"/>
      <c r="B27" s="100"/>
      <c r="C27" s="100"/>
      <c r="D27" s="101" t="s">
        <v>34</v>
      </c>
      <c r="E27" s="101"/>
      <c r="F27" s="101"/>
      <c r="G27" s="101"/>
      <c r="H27" s="98">
        <v>13655.14</v>
      </c>
      <c r="I27" s="98"/>
      <c r="J27" s="38">
        <f t="shared" si="0"/>
        <v>0.23359369654171971</v>
      </c>
    </row>
    <row r="28" spans="1:10" ht="15">
      <c r="A28" s="99" t="s">
        <v>38</v>
      </c>
      <c r="B28" s="99"/>
      <c r="C28" s="99"/>
      <c r="D28" s="99"/>
      <c r="E28" s="99"/>
      <c r="F28" s="99"/>
      <c r="G28" s="25"/>
      <c r="H28" s="98">
        <v>9167.74</v>
      </c>
      <c r="I28" s="98"/>
      <c r="J28" s="38">
        <f t="shared" si="0"/>
        <v>0.15682931669198452</v>
      </c>
    </row>
    <row r="29" spans="1:10" ht="24.75" customHeight="1">
      <c r="A29" s="100"/>
      <c r="B29" s="100"/>
      <c r="C29" s="100"/>
      <c r="D29" s="101" t="s">
        <v>39</v>
      </c>
      <c r="E29" s="101"/>
      <c r="F29" s="101"/>
      <c r="G29" s="101"/>
      <c r="H29" s="102">
        <v>141.3</v>
      </c>
      <c r="I29" s="102"/>
      <c r="J29" s="38">
        <f t="shared" si="0"/>
        <v>0.0024171696021677547</v>
      </c>
    </row>
    <row r="30" spans="1:10" ht="24.75" customHeight="1">
      <c r="A30" s="100"/>
      <c r="B30" s="100"/>
      <c r="C30" s="100"/>
      <c r="D30" s="101" t="s">
        <v>40</v>
      </c>
      <c r="E30" s="101"/>
      <c r="F30" s="101"/>
      <c r="G30" s="101"/>
      <c r="H30" s="98">
        <v>2338.78</v>
      </c>
      <c r="I30" s="98"/>
      <c r="J30" s="38">
        <f t="shared" si="0"/>
        <v>0.040008690178046015</v>
      </c>
    </row>
    <row r="31" spans="1:10" ht="15">
      <c r="A31" s="100"/>
      <c r="B31" s="100"/>
      <c r="C31" s="100"/>
      <c r="D31" s="101" t="s">
        <v>41</v>
      </c>
      <c r="E31" s="101"/>
      <c r="F31" s="101"/>
      <c r="G31" s="101"/>
      <c r="H31" s="98">
        <v>6687.66</v>
      </c>
      <c r="I31" s="98"/>
      <c r="J31" s="38">
        <f t="shared" si="0"/>
        <v>0.11440345691177074</v>
      </c>
    </row>
    <row r="32" spans="1:10" ht="15">
      <c r="A32" s="99" t="s">
        <v>42</v>
      </c>
      <c r="B32" s="99"/>
      <c r="C32" s="99"/>
      <c r="D32" s="99"/>
      <c r="E32" s="99"/>
      <c r="F32" s="99"/>
      <c r="G32" s="25"/>
      <c r="H32" s="102">
        <v>68598.8</v>
      </c>
      <c r="I32" s="102"/>
      <c r="J32" s="38">
        <f t="shared" si="0"/>
        <v>1.1734956412256574</v>
      </c>
    </row>
    <row r="33" spans="1:10" ht="24.75" customHeight="1">
      <c r="A33" s="100"/>
      <c r="B33" s="100"/>
      <c r="C33" s="100"/>
      <c r="D33" s="101" t="s">
        <v>43</v>
      </c>
      <c r="E33" s="101"/>
      <c r="F33" s="101"/>
      <c r="G33" s="101"/>
      <c r="H33" s="98">
        <v>11526.26</v>
      </c>
      <c r="I33" s="98"/>
      <c r="J33" s="38">
        <f t="shared" si="0"/>
        <v>0.19717569213504674</v>
      </c>
    </row>
    <row r="34" spans="1:10" ht="24.75" customHeight="1">
      <c r="A34" s="100"/>
      <c r="B34" s="100"/>
      <c r="C34" s="100"/>
      <c r="D34" s="101" t="s">
        <v>44</v>
      </c>
      <c r="E34" s="101"/>
      <c r="F34" s="101"/>
      <c r="G34" s="101"/>
      <c r="H34" s="98">
        <v>9592.34</v>
      </c>
      <c r="I34" s="98"/>
      <c r="J34" s="38">
        <f t="shared" si="0"/>
        <v>0.1640928001532756</v>
      </c>
    </row>
    <row r="35" spans="1:10" ht="24.75" customHeight="1">
      <c r="A35" s="100"/>
      <c r="B35" s="100"/>
      <c r="C35" s="100"/>
      <c r="D35" s="101" t="s">
        <v>45</v>
      </c>
      <c r="E35" s="101"/>
      <c r="F35" s="101"/>
      <c r="G35" s="101"/>
      <c r="H35" s="98">
        <v>5730.74</v>
      </c>
      <c r="I35" s="98"/>
      <c r="J35" s="38">
        <f t="shared" si="0"/>
        <v>0.09803376168384174</v>
      </c>
    </row>
    <row r="36" spans="1:10" ht="15">
      <c r="A36" s="100"/>
      <c r="B36" s="100"/>
      <c r="C36" s="100"/>
      <c r="D36" s="101" t="s">
        <v>46</v>
      </c>
      <c r="E36" s="101"/>
      <c r="F36" s="101"/>
      <c r="G36" s="101"/>
      <c r="H36" s="98">
        <v>11268.34</v>
      </c>
      <c r="I36" s="98"/>
      <c r="J36" s="38">
        <f t="shared" si="0"/>
        <v>0.19276354504523</v>
      </c>
    </row>
    <row r="37" spans="1:10" ht="24.75" customHeight="1">
      <c r="A37" s="100"/>
      <c r="B37" s="100"/>
      <c r="C37" s="100"/>
      <c r="D37" s="101" t="s">
        <v>47</v>
      </c>
      <c r="E37" s="101"/>
      <c r="F37" s="101"/>
      <c r="G37" s="101"/>
      <c r="H37" s="98">
        <v>11498.26</v>
      </c>
      <c r="I37" s="98"/>
      <c r="J37" s="38">
        <f t="shared" si="0"/>
        <v>0.1966967059435344</v>
      </c>
    </row>
    <row r="38" spans="1:11" ht="24.75" customHeight="1">
      <c r="A38" s="100"/>
      <c r="B38" s="100"/>
      <c r="C38" s="100"/>
      <c r="D38" s="101" t="s">
        <v>48</v>
      </c>
      <c r="E38" s="101"/>
      <c r="F38" s="101"/>
      <c r="G38" s="101"/>
      <c r="H38" s="98">
        <v>18982.86</v>
      </c>
      <c r="I38" s="98"/>
      <c r="J38" s="38">
        <f t="shared" si="0"/>
        <v>0.32473313626472883</v>
      </c>
      <c r="K38" s="37"/>
    </row>
    <row r="39" spans="1:10" ht="15">
      <c r="A39" s="99" t="s">
        <v>49</v>
      </c>
      <c r="B39" s="99"/>
      <c r="C39" s="99"/>
      <c r="D39" s="99"/>
      <c r="E39" s="99"/>
      <c r="F39" s="99"/>
      <c r="G39" s="25"/>
      <c r="H39" s="98">
        <v>189705.21</v>
      </c>
      <c r="I39" s="98"/>
      <c r="J39" s="38">
        <f t="shared" si="0"/>
        <v>3.2452205731411916</v>
      </c>
    </row>
    <row r="40" spans="1:10" ht="15">
      <c r="A40" s="100"/>
      <c r="B40" s="100"/>
      <c r="C40" s="100"/>
      <c r="D40" s="101" t="s">
        <v>50</v>
      </c>
      <c r="E40" s="101"/>
      <c r="F40" s="101"/>
      <c r="G40" s="101"/>
      <c r="H40" s="98">
        <v>8489.19</v>
      </c>
      <c r="I40" s="98"/>
      <c r="J40" s="38">
        <f t="shared" si="0"/>
        <v>0.14522159954017327</v>
      </c>
    </row>
    <row r="41" spans="1:10" ht="15">
      <c r="A41" s="100"/>
      <c r="B41" s="100"/>
      <c r="C41" s="100"/>
      <c r="D41" s="101" t="s">
        <v>51</v>
      </c>
      <c r="E41" s="101"/>
      <c r="F41" s="101"/>
      <c r="G41" s="101"/>
      <c r="H41" s="98">
        <v>181216.02</v>
      </c>
      <c r="I41" s="98"/>
      <c r="J41" s="38">
        <f t="shared" si="0"/>
        <v>3.0999989736010183</v>
      </c>
    </row>
    <row r="42" spans="1:10" ht="15">
      <c r="A42" s="99" t="s">
        <v>52</v>
      </c>
      <c r="B42" s="99"/>
      <c r="C42" s="99"/>
      <c r="D42" s="99"/>
      <c r="E42" s="99"/>
      <c r="F42" s="99"/>
      <c r="G42" s="25"/>
      <c r="H42" s="98">
        <v>9675.84</v>
      </c>
      <c r="I42" s="98"/>
      <c r="J42" s="38">
        <f t="shared" si="0"/>
        <v>0.16552120540296425</v>
      </c>
    </row>
    <row r="43" spans="1:10" ht="15">
      <c r="A43" s="103" t="s">
        <v>53</v>
      </c>
      <c r="B43" s="103"/>
      <c r="C43" s="103"/>
      <c r="D43" s="103"/>
      <c r="E43" s="103"/>
      <c r="F43" s="103"/>
      <c r="G43" s="25"/>
      <c r="H43" s="98">
        <v>4364.57</v>
      </c>
      <c r="I43" s="98"/>
      <c r="J43" s="38">
        <f t="shared" si="0"/>
        <v>0.07466317006746863</v>
      </c>
    </row>
    <row r="44" spans="1:10" ht="15">
      <c r="A44" s="103" t="s">
        <v>54</v>
      </c>
      <c r="B44" s="103"/>
      <c r="C44" s="103"/>
      <c r="D44" s="103"/>
      <c r="E44" s="103"/>
      <c r="F44" s="103"/>
      <c r="G44" s="25"/>
      <c r="H44" s="98">
        <v>5311.27</v>
      </c>
      <c r="I44" s="98"/>
      <c r="J44" s="38">
        <f t="shared" si="0"/>
        <v>0.09085803533549562</v>
      </c>
    </row>
    <row r="45" spans="1:10" ht="15">
      <c r="A45" s="99" t="s">
        <v>56</v>
      </c>
      <c r="B45" s="99"/>
      <c r="C45" s="99"/>
      <c r="D45" s="99"/>
      <c r="E45" s="99"/>
      <c r="F45" s="99"/>
      <c r="G45" s="25"/>
      <c r="H45" s="102">
        <v>81674.2</v>
      </c>
      <c r="I45" s="102"/>
      <c r="J45" s="38">
        <f t="shared" si="0"/>
        <v>1.3971719286721136</v>
      </c>
    </row>
    <row r="46" spans="1:10" ht="15">
      <c r="A46" s="99" t="s">
        <v>58</v>
      </c>
      <c r="B46" s="99"/>
      <c r="C46" s="99"/>
      <c r="D46" s="99"/>
      <c r="E46" s="99"/>
      <c r="F46" s="99"/>
      <c r="G46" s="25"/>
      <c r="H46" s="104">
        <v>21571</v>
      </c>
      <c r="I46" s="104"/>
      <c r="J46" s="38">
        <f t="shared" si="0"/>
        <v>0.3690075406111864</v>
      </c>
    </row>
    <row r="47" spans="1:10" ht="15" customHeight="1">
      <c r="A47" s="100"/>
      <c r="B47" s="100"/>
      <c r="C47" s="100"/>
      <c r="D47" s="101" t="s">
        <v>122</v>
      </c>
      <c r="E47" s="101"/>
      <c r="F47" s="101"/>
      <c r="G47" s="101"/>
      <c r="H47" s="98">
        <v>768.59</v>
      </c>
      <c r="I47" s="98"/>
      <c r="J47" s="38">
        <f t="shared" si="0"/>
        <v>0.013147999890517443</v>
      </c>
    </row>
    <row r="48" spans="1:10" ht="15" customHeight="1">
      <c r="A48" s="100"/>
      <c r="B48" s="100"/>
      <c r="C48" s="100"/>
      <c r="D48" s="101" t="s">
        <v>63</v>
      </c>
      <c r="E48" s="101"/>
      <c r="F48" s="101"/>
      <c r="G48" s="101"/>
      <c r="H48" s="102">
        <v>262.6</v>
      </c>
      <c r="I48" s="102"/>
      <c r="J48" s="38">
        <f t="shared" si="0"/>
        <v>0.004492206210398107</v>
      </c>
    </row>
    <row r="49" spans="1:10" ht="15" customHeight="1">
      <c r="A49" s="100"/>
      <c r="B49" s="100"/>
      <c r="C49" s="100"/>
      <c r="D49" s="101" t="s">
        <v>123</v>
      </c>
      <c r="E49" s="101"/>
      <c r="F49" s="101"/>
      <c r="G49" s="101"/>
      <c r="H49" s="98">
        <v>2842.77</v>
      </c>
      <c r="I49" s="98"/>
      <c r="J49" s="38">
        <f t="shared" si="0"/>
        <v>0.04863027055877161</v>
      </c>
    </row>
    <row r="50" spans="1:10" ht="15" customHeight="1">
      <c r="A50" s="100"/>
      <c r="B50" s="100"/>
      <c r="C50" s="100"/>
      <c r="D50" s="101" t="s">
        <v>124</v>
      </c>
      <c r="E50" s="101"/>
      <c r="F50" s="101"/>
      <c r="G50" s="101"/>
      <c r="H50" s="98">
        <v>352.21</v>
      </c>
      <c r="I50" s="98"/>
      <c r="J50" s="38">
        <f t="shared" si="0"/>
        <v>0.006025133089734642</v>
      </c>
    </row>
    <row r="51" spans="1:10" ht="15" customHeight="1">
      <c r="A51" s="100"/>
      <c r="B51" s="100"/>
      <c r="C51" s="100"/>
      <c r="D51" s="101" t="s">
        <v>60</v>
      </c>
      <c r="E51" s="101"/>
      <c r="F51" s="101"/>
      <c r="G51" s="101"/>
      <c r="H51" s="104">
        <v>3555</v>
      </c>
      <c r="I51" s="104"/>
      <c r="J51" s="38">
        <f t="shared" si="0"/>
        <v>0.06081413967237345</v>
      </c>
    </row>
    <row r="52" spans="1:10" ht="24.75" customHeight="1">
      <c r="A52" s="100"/>
      <c r="B52" s="100"/>
      <c r="C52" s="100"/>
      <c r="D52" s="101" t="s">
        <v>68</v>
      </c>
      <c r="E52" s="101"/>
      <c r="F52" s="101"/>
      <c r="G52" s="101"/>
      <c r="H52" s="98">
        <v>13789.83</v>
      </c>
      <c r="I52" s="98"/>
      <c r="J52" s="38">
        <f t="shared" si="0"/>
        <v>0.23589779118939114</v>
      </c>
    </row>
    <row r="53" spans="1:10" ht="24.75" customHeight="1">
      <c r="A53" s="99" t="s">
        <v>71</v>
      </c>
      <c r="B53" s="99"/>
      <c r="C53" s="99"/>
      <c r="D53" s="99"/>
      <c r="E53" s="99"/>
      <c r="F53" s="99"/>
      <c r="G53" s="25"/>
      <c r="H53" s="104">
        <v>48626</v>
      </c>
      <c r="I53" s="104"/>
      <c r="J53" s="38">
        <f t="shared" si="0"/>
        <v>0.8318279481600088</v>
      </c>
    </row>
    <row r="54" spans="1:10" ht="15">
      <c r="A54" s="100"/>
      <c r="B54" s="100"/>
      <c r="C54" s="100"/>
      <c r="D54" s="101" t="s">
        <v>115</v>
      </c>
      <c r="E54" s="101"/>
      <c r="F54" s="101"/>
      <c r="G54" s="101"/>
      <c r="H54" s="104">
        <v>704</v>
      </c>
      <c r="I54" s="104"/>
      <c r="J54" s="38">
        <f t="shared" si="0"/>
        <v>0.012043081386596599</v>
      </c>
    </row>
    <row r="55" spans="1:10" ht="15">
      <c r="A55" s="100"/>
      <c r="B55" s="100"/>
      <c r="C55" s="100"/>
      <c r="D55" s="101" t="s">
        <v>72</v>
      </c>
      <c r="E55" s="101"/>
      <c r="F55" s="101"/>
      <c r="G55" s="101"/>
      <c r="H55" s="104">
        <v>12953</v>
      </c>
      <c r="I55" s="104"/>
      <c r="J55" s="38">
        <f t="shared" si="0"/>
        <v>0.2215824335235593</v>
      </c>
    </row>
    <row r="56" spans="1:10" ht="24.75" customHeight="1">
      <c r="A56" s="100"/>
      <c r="B56" s="100"/>
      <c r="C56" s="100"/>
      <c r="D56" s="101" t="s">
        <v>125</v>
      </c>
      <c r="E56" s="101"/>
      <c r="F56" s="101"/>
      <c r="G56" s="101"/>
      <c r="H56" s="104">
        <v>2269</v>
      </c>
      <c r="I56" s="104"/>
      <c r="J56" s="38">
        <f t="shared" si="0"/>
        <v>0.038814988162198416</v>
      </c>
    </row>
    <row r="57" spans="1:10" ht="24.75" customHeight="1">
      <c r="A57" s="100"/>
      <c r="B57" s="100"/>
      <c r="C57" s="100"/>
      <c r="D57" s="101" t="s">
        <v>73</v>
      </c>
      <c r="E57" s="101"/>
      <c r="F57" s="101"/>
      <c r="G57" s="101"/>
      <c r="H57" s="104">
        <v>32700</v>
      </c>
      <c r="I57" s="104"/>
      <c r="J57" s="38">
        <f t="shared" si="0"/>
        <v>0.5593874450876545</v>
      </c>
    </row>
    <row r="58" spans="1:10" ht="24.75" customHeight="1">
      <c r="A58" s="99" t="s">
        <v>74</v>
      </c>
      <c r="B58" s="99"/>
      <c r="C58" s="99"/>
      <c r="D58" s="99"/>
      <c r="E58" s="99"/>
      <c r="F58" s="99"/>
      <c r="G58" s="25"/>
      <c r="H58" s="98">
        <v>6832.15</v>
      </c>
      <c r="I58" s="98"/>
      <c r="J58" s="38">
        <f t="shared" si="0"/>
        <v>0.11687519672647152</v>
      </c>
    </row>
    <row r="59" spans="1:10" ht="15">
      <c r="A59" s="100"/>
      <c r="B59" s="100"/>
      <c r="C59" s="100"/>
      <c r="D59" s="101" t="s">
        <v>75</v>
      </c>
      <c r="E59" s="101"/>
      <c r="F59" s="101"/>
      <c r="G59" s="101"/>
      <c r="H59" s="98">
        <v>1350.37</v>
      </c>
      <c r="I59" s="98"/>
      <c r="J59" s="38">
        <f t="shared" si="0"/>
        <v>0.023100306551162568</v>
      </c>
    </row>
    <row r="60" spans="1:10" ht="15">
      <c r="A60" s="100"/>
      <c r="B60" s="100"/>
      <c r="C60" s="100"/>
      <c r="D60" s="101" t="s">
        <v>126</v>
      </c>
      <c r="E60" s="101"/>
      <c r="F60" s="101"/>
      <c r="G60" s="101"/>
      <c r="H60" s="98">
        <v>5481.78</v>
      </c>
      <c r="I60" s="98"/>
      <c r="J60" s="38">
        <f t="shared" si="0"/>
        <v>0.09377489017530895</v>
      </c>
    </row>
    <row r="61" spans="1:10" ht="24.75" customHeight="1">
      <c r="A61" s="99" t="s">
        <v>78</v>
      </c>
      <c r="B61" s="99"/>
      <c r="C61" s="99"/>
      <c r="D61" s="99"/>
      <c r="E61" s="99"/>
      <c r="F61" s="99"/>
      <c r="G61" s="25"/>
      <c r="H61" s="102">
        <v>5627.7</v>
      </c>
      <c r="I61" s="102"/>
      <c r="J61" s="38">
        <f t="shared" si="0"/>
        <v>0.09627109249907624</v>
      </c>
    </row>
    <row r="62" spans="1:10" ht="15">
      <c r="A62" s="100"/>
      <c r="B62" s="100"/>
      <c r="C62" s="100"/>
      <c r="D62" s="101" t="s">
        <v>127</v>
      </c>
      <c r="E62" s="101"/>
      <c r="F62" s="101"/>
      <c r="G62" s="101"/>
      <c r="H62" s="98">
        <v>3509.54</v>
      </c>
      <c r="I62" s="98"/>
      <c r="J62" s="38">
        <f t="shared" si="0"/>
        <v>0.060036471377153726</v>
      </c>
    </row>
    <row r="63" spans="1:10" ht="15">
      <c r="A63" s="95" t="s">
        <v>79</v>
      </c>
      <c r="B63" s="96"/>
      <c r="C63" s="96"/>
      <c r="D63" s="96"/>
      <c r="E63" s="96"/>
      <c r="F63" s="96"/>
      <c r="G63" s="97"/>
      <c r="H63" s="98">
        <v>1603.16</v>
      </c>
      <c r="I63" s="98"/>
      <c r="J63" s="38">
        <f t="shared" si="0"/>
        <v>0.02742469652803438</v>
      </c>
    </row>
    <row r="64" spans="1:10" ht="24.75" customHeight="1">
      <c r="A64" s="100"/>
      <c r="B64" s="100"/>
      <c r="C64" s="100"/>
      <c r="D64" s="101" t="s">
        <v>128</v>
      </c>
      <c r="E64" s="101"/>
      <c r="F64" s="101"/>
      <c r="G64" s="101"/>
      <c r="H64" s="104">
        <v>515</v>
      </c>
      <c r="I64" s="104"/>
      <c r="J64" s="38">
        <f t="shared" si="0"/>
        <v>0.008809924593888137</v>
      </c>
    </row>
    <row r="65" spans="1:10" ht="24.75" customHeight="1">
      <c r="A65" s="99" t="s">
        <v>129</v>
      </c>
      <c r="B65" s="99"/>
      <c r="C65" s="99"/>
      <c r="D65" s="99"/>
      <c r="E65" s="99"/>
      <c r="F65" s="99"/>
      <c r="G65" s="25"/>
      <c r="H65" s="104">
        <v>515</v>
      </c>
      <c r="I65" s="104"/>
      <c r="J65" s="38">
        <f t="shared" si="0"/>
        <v>0.008809924593888137</v>
      </c>
    </row>
    <row r="66" spans="1:10" ht="24.75" customHeight="1">
      <c r="A66" s="99" t="s">
        <v>80</v>
      </c>
      <c r="B66" s="99"/>
      <c r="C66" s="99"/>
      <c r="D66" s="99"/>
      <c r="E66" s="99"/>
      <c r="F66" s="99"/>
      <c r="G66" s="25"/>
      <c r="H66" s="98">
        <v>6534.45</v>
      </c>
      <c r="I66" s="98"/>
      <c r="J66" s="38">
        <f t="shared" si="0"/>
        <v>0.11178254711171327</v>
      </c>
    </row>
    <row r="67" spans="1:10" ht="15">
      <c r="A67" s="103" t="s">
        <v>81</v>
      </c>
      <c r="B67" s="103"/>
      <c r="C67" s="103"/>
      <c r="D67" s="103"/>
      <c r="E67" s="103"/>
      <c r="F67" s="103"/>
      <c r="G67" s="25"/>
      <c r="H67" s="98">
        <v>6534.45</v>
      </c>
      <c r="I67" s="98"/>
      <c r="J67" s="38">
        <f t="shared" si="0"/>
        <v>0.11178254711171327</v>
      </c>
    </row>
    <row r="68" spans="1:10" ht="15">
      <c r="A68" s="99" t="s">
        <v>83</v>
      </c>
      <c r="B68" s="99"/>
      <c r="C68" s="99"/>
      <c r="D68" s="99"/>
      <c r="E68" s="99"/>
      <c r="F68" s="99"/>
      <c r="G68" s="25"/>
      <c r="H68" s="102">
        <v>1295.3</v>
      </c>
      <c r="I68" s="102"/>
      <c r="J68" s="38">
        <f t="shared" si="0"/>
        <v>0.02215824335235593</v>
      </c>
    </row>
    <row r="69" spans="1:10" ht="15" customHeight="1">
      <c r="A69" s="100"/>
      <c r="B69" s="100"/>
      <c r="C69" s="100"/>
      <c r="D69" s="101" t="s">
        <v>130</v>
      </c>
      <c r="E69" s="101"/>
      <c r="F69" s="101"/>
      <c r="G69" s="101"/>
      <c r="H69" s="102">
        <v>614.4</v>
      </c>
      <c r="I69" s="102"/>
      <c r="J69" s="38">
        <f t="shared" si="0"/>
        <v>0.01051032557375703</v>
      </c>
    </row>
    <row r="70" spans="1:10" ht="15" customHeight="1">
      <c r="A70" s="100"/>
      <c r="B70" s="100"/>
      <c r="C70" s="100"/>
      <c r="D70" s="101" t="s">
        <v>131</v>
      </c>
      <c r="E70" s="101"/>
      <c r="F70" s="101"/>
      <c r="G70" s="101"/>
      <c r="H70" s="98">
        <v>298.52</v>
      </c>
      <c r="I70" s="98"/>
      <c r="J70" s="38">
        <f t="shared" si="0"/>
        <v>0.005106677067509682</v>
      </c>
    </row>
    <row r="71" spans="1:10" ht="15" customHeight="1">
      <c r="A71" s="100"/>
      <c r="B71" s="100"/>
      <c r="C71" s="100"/>
      <c r="D71" s="101" t="s">
        <v>85</v>
      </c>
      <c r="E71" s="101"/>
      <c r="F71" s="101"/>
      <c r="G71" s="101"/>
      <c r="H71" s="98">
        <v>222.38</v>
      </c>
      <c r="I71" s="98"/>
      <c r="J71" s="38">
        <f t="shared" si="0"/>
        <v>0.003804176759589988</v>
      </c>
    </row>
    <row r="72" spans="1:10" ht="15" customHeight="1">
      <c r="A72" s="100"/>
      <c r="B72" s="100"/>
      <c r="C72" s="100"/>
      <c r="D72" s="101" t="s">
        <v>132</v>
      </c>
      <c r="E72" s="101"/>
      <c r="F72" s="101"/>
      <c r="G72" s="101"/>
      <c r="H72" s="104">
        <v>160</v>
      </c>
      <c r="I72" s="104"/>
      <c r="J72" s="38">
        <f t="shared" si="0"/>
        <v>0.002737063951499227</v>
      </c>
    </row>
    <row r="73" spans="1:10" ht="15">
      <c r="A73" s="99" t="s">
        <v>88</v>
      </c>
      <c r="B73" s="99"/>
      <c r="C73" s="99"/>
      <c r="D73" s="99"/>
      <c r="E73" s="99"/>
      <c r="F73" s="99"/>
      <c r="G73" s="25"/>
      <c r="H73" s="98">
        <v>77490.41</v>
      </c>
      <c r="I73" s="98"/>
      <c r="J73" s="38">
        <f t="shared" si="0"/>
        <v>1.3256012987368453</v>
      </c>
    </row>
    <row r="74" spans="1:10" ht="15">
      <c r="A74" s="103" t="s">
        <v>89</v>
      </c>
      <c r="B74" s="103"/>
      <c r="C74" s="103"/>
      <c r="D74" s="103"/>
      <c r="E74" s="103"/>
      <c r="F74" s="103"/>
      <c r="G74" s="25"/>
      <c r="H74" s="98">
        <v>34410.39</v>
      </c>
      <c r="I74" s="98"/>
      <c r="J74" s="38">
        <f t="shared" si="0"/>
        <v>0.5886464876626842</v>
      </c>
    </row>
    <row r="75" spans="1:10" ht="15">
      <c r="A75" s="103" t="s">
        <v>90</v>
      </c>
      <c r="B75" s="103"/>
      <c r="C75" s="103"/>
      <c r="D75" s="103"/>
      <c r="E75" s="103"/>
      <c r="F75" s="103"/>
      <c r="G75" s="25"/>
      <c r="H75" s="98">
        <v>43080.02</v>
      </c>
      <c r="I75" s="98"/>
      <c r="J75" s="38">
        <f t="shared" si="0"/>
        <v>0.7369548110741608</v>
      </c>
    </row>
    <row r="76" spans="1:10" ht="15">
      <c r="A76" s="99" t="s">
        <v>91</v>
      </c>
      <c r="B76" s="99"/>
      <c r="C76" s="99"/>
      <c r="D76" s="99"/>
      <c r="E76" s="99"/>
      <c r="F76" s="99"/>
      <c r="G76" s="25"/>
      <c r="H76" s="98">
        <v>186592.89</v>
      </c>
      <c r="I76" s="98"/>
      <c r="J76" s="38">
        <f t="shared" si="0"/>
        <v>3.191979205156629</v>
      </c>
    </row>
    <row r="77" spans="1:10" ht="15">
      <c r="A77" s="103" t="s">
        <v>92</v>
      </c>
      <c r="B77" s="103"/>
      <c r="C77" s="103"/>
      <c r="D77" s="103"/>
      <c r="E77" s="103"/>
      <c r="F77" s="103"/>
      <c r="G77" s="25"/>
      <c r="H77" s="98">
        <v>93878.14</v>
      </c>
      <c r="I77" s="98"/>
      <c r="J77" s="38">
        <f t="shared" si="0"/>
        <v>1.6059404551737353</v>
      </c>
    </row>
    <row r="78" spans="1:10" ht="15">
      <c r="A78" s="103" t="s">
        <v>93</v>
      </c>
      <c r="B78" s="103"/>
      <c r="C78" s="103"/>
      <c r="D78" s="103"/>
      <c r="E78" s="103"/>
      <c r="F78" s="103"/>
      <c r="G78" s="25"/>
      <c r="H78" s="98">
        <v>15744.02</v>
      </c>
      <c r="I78" s="98"/>
      <c r="J78" s="38">
        <f t="shared" si="0"/>
        <v>0.2693274349605179</v>
      </c>
    </row>
    <row r="79" spans="1:10" ht="15">
      <c r="A79" s="103" t="s">
        <v>94</v>
      </c>
      <c r="B79" s="103"/>
      <c r="C79" s="103"/>
      <c r="D79" s="103"/>
      <c r="E79" s="103"/>
      <c r="F79" s="103"/>
      <c r="G79" s="25"/>
      <c r="H79" s="98">
        <v>76970.73</v>
      </c>
      <c r="I79" s="98"/>
      <c r="J79" s="38">
        <f t="shared" si="0"/>
        <v>1.3167113150223755</v>
      </c>
    </row>
    <row r="80" spans="1:10" ht="15">
      <c r="A80" s="105" t="s">
        <v>24</v>
      </c>
      <c r="B80" s="105"/>
      <c r="C80" s="105"/>
      <c r="D80" s="106">
        <v>772244.17</v>
      </c>
      <c r="E80" s="106"/>
      <c r="F80" s="106"/>
      <c r="G80" s="106"/>
      <c r="H80" s="106"/>
      <c r="I80" s="106"/>
      <c r="J80" s="39"/>
    </row>
    <row r="81" spans="1:11" ht="15">
      <c r="A81" s="22"/>
      <c r="B81" s="22"/>
      <c r="C81" s="22"/>
      <c r="D81" s="92"/>
      <c r="E81" s="92"/>
      <c r="F81" s="22"/>
      <c r="G81" s="22"/>
      <c r="H81" s="22"/>
      <c r="I81" s="22"/>
      <c r="J81" s="22"/>
      <c r="K81" s="22"/>
    </row>
    <row r="82" spans="1:1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5">
      <c r="A83" s="91" t="s">
        <v>95</v>
      </c>
      <c r="B83" s="91"/>
      <c r="C83" s="22"/>
      <c r="D83" s="22"/>
      <c r="E83" s="22"/>
      <c r="F83" s="22"/>
      <c r="G83" s="22"/>
      <c r="H83" s="22"/>
      <c r="I83" s="22"/>
      <c r="J83" s="22" t="s">
        <v>96</v>
      </c>
      <c r="K83" s="22"/>
    </row>
    <row r="84" spans="1:11" ht="15">
      <c r="A84" s="22" t="s">
        <v>0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</row>
  </sheetData>
  <sheetProtection/>
  <mergeCells count="183">
    <mergeCell ref="D81:E81"/>
    <mergeCell ref="A83:B83"/>
    <mergeCell ref="A79:F79"/>
    <mergeCell ref="H79:I79"/>
    <mergeCell ref="A80:C80"/>
    <mergeCell ref="D80:I80"/>
    <mergeCell ref="A74:F74"/>
    <mergeCell ref="H74:I74"/>
    <mergeCell ref="A75:F75"/>
    <mergeCell ref="H75:I75"/>
    <mergeCell ref="A73:F73"/>
    <mergeCell ref="H73:I73"/>
    <mergeCell ref="A78:F78"/>
    <mergeCell ref="H78:I78"/>
    <mergeCell ref="A76:F76"/>
    <mergeCell ref="H76:I76"/>
    <mergeCell ref="A77:F77"/>
    <mergeCell ref="H77:I77"/>
    <mergeCell ref="A72:C72"/>
    <mergeCell ref="D72:G72"/>
    <mergeCell ref="H72:I72"/>
    <mergeCell ref="A69:C69"/>
    <mergeCell ref="D69:G69"/>
    <mergeCell ref="H69:I69"/>
    <mergeCell ref="A70:C70"/>
    <mergeCell ref="D70:G70"/>
    <mergeCell ref="H70:I70"/>
    <mergeCell ref="A68:F68"/>
    <mergeCell ref="H68:I68"/>
    <mergeCell ref="A66:F66"/>
    <mergeCell ref="H66:I66"/>
    <mergeCell ref="A67:F67"/>
    <mergeCell ref="H67:I67"/>
    <mergeCell ref="A71:C71"/>
    <mergeCell ref="D71:G71"/>
    <mergeCell ref="H71:I71"/>
    <mergeCell ref="H63:I63"/>
    <mergeCell ref="A61:F61"/>
    <mergeCell ref="H61:I61"/>
    <mergeCell ref="A62:C62"/>
    <mergeCell ref="D62:G62"/>
    <mergeCell ref="H62:I62"/>
    <mergeCell ref="A65:F65"/>
    <mergeCell ref="H65:I65"/>
    <mergeCell ref="A64:C64"/>
    <mergeCell ref="D64:G64"/>
    <mergeCell ref="H64:I64"/>
    <mergeCell ref="A59:C59"/>
    <mergeCell ref="D59:G59"/>
    <mergeCell ref="H59:I59"/>
    <mergeCell ref="A60:C60"/>
    <mergeCell ref="D60:G60"/>
    <mergeCell ref="H60:I60"/>
    <mergeCell ref="A57:C57"/>
    <mergeCell ref="D57:G57"/>
    <mergeCell ref="H57:I57"/>
    <mergeCell ref="A58:F58"/>
    <mergeCell ref="H58:I58"/>
    <mergeCell ref="A55:C55"/>
    <mergeCell ref="D55:G55"/>
    <mergeCell ref="H55:I55"/>
    <mergeCell ref="A56:C56"/>
    <mergeCell ref="D56:G56"/>
    <mergeCell ref="H56:I56"/>
    <mergeCell ref="A53:F53"/>
    <mergeCell ref="H53:I53"/>
    <mergeCell ref="A54:C54"/>
    <mergeCell ref="D54:G54"/>
    <mergeCell ref="H54:I54"/>
    <mergeCell ref="A52:C52"/>
    <mergeCell ref="D52:G52"/>
    <mergeCell ref="H52:I52"/>
    <mergeCell ref="A50:C50"/>
    <mergeCell ref="D50:G50"/>
    <mergeCell ref="H50:I50"/>
    <mergeCell ref="A51:C51"/>
    <mergeCell ref="D51:G51"/>
    <mergeCell ref="H51:I51"/>
    <mergeCell ref="A46:F46"/>
    <mergeCell ref="H46:I46"/>
    <mergeCell ref="A45:F45"/>
    <mergeCell ref="H45:I45"/>
    <mergeCell ref="A48:C48"/>
    <mergeCell ref="D48:G48"/>
    <mergeCell ref="H48:I48"/>
    <mergeCell ref="A49:C49"/>
    <mergeCell ref="D49:G49"/>
    <mergeCell ref="H49:I49"/>
    <mergeCell ref="A47:C47"/>
    <mergeCell ref="D47:G47"/>
    <mergeCell ref="H47:I47"/>
    <mergeCell ref="A44:F44"/>
    <mergeCell ref="H44:I44"/>
    <mergeCell ref="A41:C41"/>
    <mergeCell ref="D41:G41"/>
    <mergeCell ref="H41:I41"/>
    <mergeCell ref="A42:F42"/>
    <mergeCell ref="H42:I42"/>
    <mergeCell ref="A43:F43"/>
    <mergeCell ref="H43:I43"/>
    <mergeCell ref="A39:F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1:C31"/>
    <mergeCell ref="D31:G31"/>
    <mergeCell ref="H31:I31"/>
    <mergeCell ref="A32:F32"/>
    <mergeCell ref="H32:I32"/>
    <mergeCell ref="A28:F28"/>
    <mergeCell ref="H28:I28"/>
    <mergeCell ref="A29:C29"/>
    <mergeCell ref="D29:G29"/>
    <mergeCell ref="H29:I29"/>
    <mergeCell ref="A30:C30"/>
    <mergeCell ref="D30:G30"/>
    <mergeCell ref="H30:I30"/>
    <mergeCell ref="J19:K19"/>
    <mergeCell ref="A20:E20"/>
    <mergeCell ref="F20:G20"/>
    <mergeCell ref="H20:I20"/>
    <mergeCell ref="J20:K20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A3:K3"/>
    <mergeCell ref="A4:K4"/>
    <mergeCell ref="I7:K7"/>
    <mergeCell ref="H8:I8"/>
    <mergeCell ref="A10:E10"/>
    <mergeCell ref="F10:G10"/>
    <mergeCell ref="H10:I10"/>
    <mergeCell ref="J10:K10"/>
    <mergeCell ref="A63:G63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22:C22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3">
      <selection activeCell="J22" sqref="J22"/>
    </sheetView>
  </sheetViews>
  <sheetFormatPr defaultColWidth="9.140625" defaultRowHeight="15"/>
  <sheetData>
    <row r="1" spans="1:11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>
      <c r="A5" s="28" t="s">
        <v>3</v>
      </c>
      <c r="B5" s="28"/>
      <c r="C5" s="28"/>
      <c r="D5" s="28"/>
      <c r="E5" s="28"/>
      <c r="F5" s="26"/>
      <c r="G5" s="26"/>
      <c r="H5" s="26"/>
      <c r="I5" s="26"/>
      <c r="J5" s="26"/>
      <c r="K5" s="26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">
      <c r="A7" s="27" t="s">
        <v>133</v>
      </c>
      <c r="B7" s="27"/>
      <c r="C7" s="27"/>
      <c r="D7" s="27"/>
      <c r="E7" s="27"/>
      <c r="F7" s="27" t="s">
        <v>134</v>
      </c>
      <c r="G7" s="27"/>
      <c r="H7" s="27"/>
      <c r="I7" s="110" t="s">
        <v>135</v>
      </c>
      <c r="J7" s="110"/>
      <c r="K7" s="110"/>
    </row>
    <row r="8" spans="1:11" ht="15">
      <c r="A8" s="29" t="s">
        <v>7</v>
      </c>
      <c r="B8" s="27"/>
      <c r="C8" s="27"/>
      <c r="D8" s="27"/>
      <c r="E8" s="27" t="s">
        <v>8</v>
      </c>
      <c r="F8" s="27"/>
      <c r="G8" s="27"/>
      <c r="H8" s="111">
        <v>65581.05</v>
      </c>
      <c r="I8" s="111"/>
      <c r="J8" s="27" t="s">
        <v>9</v>
      </c>
      <c r="K8" s="27"/>
    </row>
    <row r="9" spans="1:11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5">
      <c r="A10" s="107" t="s">
        <v>10</v>
      </c>
      <c r="B10" s="107"/>
      <c r="C10" s="107"/>
      <c r="D10" s="107"/>
      <c r="E10" s="107"/>
      <c r="F10" s="112" t="s">
        <v>11</v>
      </c>
      <c r="G10" s="112"/>
      <c r="H10" s="112" t="s">
        <v>12</v>
      </c>
      <c r="I10" s="112"/>
      <c r="J10" s="112" t="s">
        <v>13</v>
      </c>
      <c r="K10" s="112"/>
    </row>
    <row r="11" spans="1:11" ht="15">
      <c r="A11" s="107" t="s">
        <v>14</v>
      </c>
      <c r="B11" s="107"/>
      <c r="C11" s="107"/>
      <c r="D11" s="107"/>
      <c r="E11" s="107"/>
      <c r="F11" s="108">
        <v>17183.76</v>
      </c>
      <c r="G11" s="108"/>
      <c r="H11" s="108">
        <v>17310.88</v>
      </c>
      <c r="I11" s="108"/>
      <c r="J11" s="108">
        <v>-127.12</v>
      </c>
      <c r="K11" s="108"/>
    </row>
    <row r="12" spans="1:11" ht="15">
      <c r="A12" s="107" t="s">
        <v>15</v>
      </c>
      <c r="B12" s="107"/>
      <c r="C12" s="107"/>
      <c r="D12" s="107"/>
      <c r="E12" s="107"/>
      <c r="F12" s="108">
        <v>17183.76</v>
      </c>
      <c r="G12" s="108"/>
      <c r="H12" s="108">
        <v>17310.88</v>
      </c>
      <c r="I12" s="108"/>
      <c r="J12" s="108">
        <v>-127.12</v>
      </c>
      <c r="K12" s="108"/>
    </row>
    <row r="13" spans="1:11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5">
      <c r="A14" s="27" t="s">
        <v>25</v>
      </c>
      <c r="B14" s="27"/>
      <c r="C14" s="27"/>
      <c r="D14" s="111">
        <v>82891.93</v>
      </c>
      <c r="E14" s="111"/>
      <c r="F14" s="27" t="s">
        <v>9</v>
      </c>
      <c r="G14" s="27"/>
      <c r="H14" s="27"/>
      <c r="I14" s="27"/>
      <c r="J14" s="27"/>
      <c r="K14" s="27"/>
    </row>
    <row r="15" spans="1:11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5">
      <c r="A16" s="29" t="s">
        <v>26</v>
      </c>
      <c r="B16" s="27"/>
      <c r="C16" s="27"/>
      <c r="D16" s="27"/>
      <c r="E16" s="27"/>
      <c r="F16" s="27"/>
      <c r="G16" s="27"/>
      <c r="H16" s="111"/>
      <c r="I16" s="111"/>
      <c r="J16" s="27"/>
      <c r="K16" s="27"/>
    </row>
    <row r="17" spans="1:11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5">
      <c r="A18" s="107" t="s">
        <v>10</v>
      </c>
      <c r="B18" s="107"/>
      <c r="C18" s="107"/>
      <c r="D18" s="107"/>
      <c r="E18" s="107"/>
      <c r="F18" s="112" t="s">
        <v>11</v>
      </c>
      <c r="G18" s="112"/>
      <c r="H18" s="112" t="s">
        <v>12</v>
      </c>
      <c r="I18" s="112"/>
      <c r="J18" s="112" t="s">
        <v>13</v>
      </c>
      <c r="K18" s="112"/>
    </row>
    <row r="19" spans="1:11" ht="15">
      <c r="A19" s="107" t="s">
        <v>14</v>
      </c>
      <c r="B19" s="107"/>
      <c r="C19" s="107"/>
      <c r="D19" s="107"/>
      <c r="E19" s="107"/>
      <c r="F19" s="108">
        <v>70520.76</v>
      </c>
      <c r="G19" s="108"/>
      <c r="H19" s="108">
        <v>71022.85</v>
      </c>
      <c r="I19" s="108"/>
      <c r="J19" s="108">
        <v>-502.09</v>
      </c>
      <c r="K19" s="108"/>
    </row>
    <row r="20" spans="1:11" ht="15">
      <c r="A20" s="107" t="s">
        <v>15</v>
      </c>
      <c r="B20" s="107"/>
      <c r="C20" s="107"/>
      <c r="D20" s="107"/>
      <c r="E20" s="107"/>
      <c r="F20" s="108">
        <v>70520.76</v>
      </c>
      <c r="G20" s="108"/>
      <c r="H20" s="108">
        <v>71022.85</v>
      </c>
      <c r="I20" s="108"/>
      <c r="J20" s="108">
        <v>-502.09</v>
      </c>
      <c r="K20" s="108"/>
    </row>
    <row r="21" spans="1:11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0" ht="32.25">
      <c r="A22" s="112" t="s">
        <v>16</v>
      </c>
      <c r="B22" s="112"/>
      <c r="C22" s="112"/>
      <c r="D22" s="112" t="s">
        <v>17</v>
      </c>
      <c r="E22" s="112"/>
      <c r="F22" s="112"/>
      <c r="G22" s="112"/>
      <c r="H22" s="112" t="s">
        <v>20</v>
      </c>
      <c r="I22" s="112"/>
      <c r="J22" s="36" t="s">
        <v>142</v>
      </c>
    </row>
    <row r="23" spans="1:10" ht="15">
      <c r="A23" s="115" t="s">
        <v>27</v>
      </c>
      <c r="B23" s="115"/>
      <c r="C23" s="115"/>
      <c r="D23" s="115"/>
      <c r="E23" s="115"/>
      <c r="F23" s="115"/>
      <c r="G23" s="30"/>
      <c r="H23" s="108">
        <v>37580.35</v>
      </c>
      <c r="I23" s="108"/>
      <c r="J23" s="38">
        <f>H23/12/513.25</f>
        <v>6.101696704010391</v>
      </c>
    </row>
    <row r="24" spans="1:10" ht="15">
      <c r="A24" s="115" t="s">
        <v>28</v>
      </c>
      <c r="B24" s="115"/>
      <c r="C24" s="115"/>
      <c r="D24" s="115"/>
      <c r="E24" s="115"/>
      <c r="F24" s="115"/>
      <c r="G24" s="30"/>
      <c r="H24" s="108">
        <v>2374.32</v>
      </c>
      <c r="I24" s="108"/>
      <c r="J24" s="38">
        <f aca="true" t="shared" si="0" ref="J24:J62">H24/12/513.25</f>
        <v>0.3855041402825134</v>
      </c>
    </row>
    <row r="25" spans="1:10" ht="24.75" customHeight="1">
      <c r="A25" s="113"/>
      <c r="B25" s="113"/>
      <c r="C25" s="113"/>
      <c r="D25" s="114" t="s">
        <v>29</v>
      </c>
      <c r="E25" s="114"/>
      <c r="F25" s="114"/>
      <c r="G25" s="114"/>
      <c r="H25" s="108">
        <v>2374.32</v>
      </c>
      <c r="I25" s="108"/>
      <c r="J25" s="38">
        <f t="shared" si="0"/>
        <v>0.3855041402825134</v>
      </c>
    </row>
    <row r="26" spans="1:10" ht="15">
      <c r="A26" s="115" t="s">
        <v>38</v>
      </c>
      <c r="B26" s="115"/>
      <c r="C26" s="115"/>
      <c r="D26" s="115"/>
      <c r="E26" s="115"/>
      <c r="F26" s="115"/>
      <c r="G26" s="30"/>
      <c r="H26" s="108">
        <v>1216.21</v>
      </c>
      <c r="I26" s="108"/>
      <c r="J26" s="38">
        <f t="shared" si="0"/>
        <v>0.19746874492612437</v>
      </c>
    </row>
    <row r="27" spans="1:10" ht="24.75" customHeight="1">
      <c r="A27" s="113"/>
      <c r="B27" s="113"/>
      <c r="C27" s="113"/>
      <c r="D27" s="114" t="s">
        <v>39</v>
      </c>
      <c r="E27" s="114"/>
      <c r="F27" s="114"/>
      <c r="G27" s="114"/>
      <c r="H27" s="108">
        <v>68.25</v>
      </c>
      <c r="I27" s="108"/>
      <c r="J27" s="38">
        <f t="shared" si="0"/>
        <v>0.011081344374086703</v>
      </c>
    </row>
    <row r="28" spans="1:10" ht="24.75" customHeight="1">
      <c r="A28" s="113"/>
      <c r="B28" s="113"/>
      <c r="C28" s="113"/>
      <c r="D28" s="114" t="s">
        <v>40</v>
      </c>
      <c r="E28" s="114"/>
      <c r="F28" s="114"/>
      <c r="G28" s="114"/>
      <c r="H28" s="108">
        <v>408.36</v>
      </c>
      <c r="I28" s="108"/>
      <c r="J28" s="38">
        <f t="shared" si="0"/>
        <v>0.06630297126156844</v>
      </c>
    </row>
    <row r="29" spans="1:10" ht="15">
      <c r="A29" s="113"/>
      <c r="B29" s="113"/>
      <c r="C29" s="113"/>
      <c r="D29" s="114" t="s">
        <v>41</v>
      </c>
      <c r="E29" s="114"/>
      <c r="F29" s="114"/>
      <c r="G29" s="114"/>
      <c r="H29" s="116">
        <v>739.6</v>
      </c>
      <c r="I29" s="116"/>
      <c r="J29" s="38">
        <f t="shared" si="0"/>
        <v>0.12008442929046922</v>
      </c>
    </row>
    <row r="30" spans="1:10" ht="15">
      <c r="A30" s="115" t="s">
        <v>42</v>
      </c>
      <c r="B30" s="115"/>
      <c r="C30" s="115"/>
      <c r="D30" s="115"/>
      <c r="E30" s="115"/>
      <c r="F30" s="115"/>
      <c r="G30" s="30"/>
      <c r="H30" s="108">
        <v>14002.47</v>
      </c>
      <c r="I30" s="108"/>
      <c r="J30" s="38">
        <f t="shared" si="0"/>
        <v>2.2734973209936675</v>
      </c>
    </row>
    <row r="31" spans="1:10" ht="24.75" customHeight="1">
      <c r="A31" s="113"/>
      <c r="B31" s="113"/>
      <c r="C31" s="113"/>
      <c r="D31" s="114" t="s">
        <v>43</v>
      </c>
      <c r="E31" s="114"/>
      <c r="F31" s="114"/>
      <c r="G31" s="114"/>
      <c r="H31" s="108">
        <v>3857.62</v>
      </c>
      <c r="I31" s="108"/>
      <c r="J31" s="38">
        <f t="shared" si="0"/>
        <v>0.6263386913459976</v>
      </c>
    </row>
    <row r="32" spans="1:10" ht="24.75" customHeight="1">
      <c r="A32" s="113"/>
      <c r="B32" s="113"/>
      <c r="C32" s="113"/>
      <c r="D32" s="114" t="s">
        <v>44</v>
      </c>
      <c r="E32" s="114"/>
      <c r="F32" s="114"/>
      <c r="G32" s="114"/>
      <c r="H32" s="108">
        <v>576.12</v>
      </c>
      <c r="I32" s="108"/>
      <c r="J32" s="38">
        <f t="shared" si="0"/>
        <v>0.09354115927910375</v>
      </c>
    </row>
    <row r="33" spans="1:10" ht="24.75" customHeight="1">
      <c r="A33" s="113"/>
      <c r="B33" s="113"/>
      <c r="C33" s="113"/>
      <c r="D33" s="114" t="s">
        <v>45</v>
      </c>
      <c r="E33" s="114"/>
      <c r="F33" s="114"/>
      <c r="G33" s="114"/>
      <c r="H33" s="116">
        <v>1000.6</v>
      </c>
      <c r="I33" s="116"/>
      <c r="J33" s="38">
        <f t="shared" si="0"/>
        <v>0.16246143854521838</v>
      </c>
    </row>
    <row r="34" spans="1:10" ht="24.75" customHeight="1">
      <c r="A34" s="113"/>
      <c r="B34" s="113"/>
      <c r="C34" s="113"/>
      <c r="D34" s="114" t="s">
        <v>46</v>
      </c>
      <c r="E34" s="114"/>
      <c r="F34" s="114"/>
      <c r="G34" s="114"/>
      <c r="H34" s="108">
        <v>203.66</v>
      </c>
      <c r="I34" s="108"/>
      <c r="J34" s="38">
        <f t="shared" si="0"/>
        <v>0.03306705634031499</v>
      </c>
    </row>
    <row r="35" spans="1:10" ht="24.75" customHeight="1">
      <c r="A35" s="113"/>
      <c r="B35" s="113"/>
      <c r="C35" s="113"/>
      <c r="D35" s="114" t="s">
        <v>47</v>
      </c>
      <c r="E35" s="114"/>
      <c r="F35" s="114"/>
      <c r="G35" s="114"/>
      <c r="H35" s="108">
        <v>1738.87</v>
      </c>
      <c r="I35" s="108"/>
      <c r="J35" s="38">
        <f t="shared" si="0"/>
        <v>0.2823299236889105</v>
      </c>
    </row>
    <row r="36" spans="1:10" ht="24.75" customHeight="1">
      <c r="A36" s="113"/>
      <c r="B36" s="113"/>
      <c r="C36" s="113"/>
      <c r="D36" s="114" t="s">
        <v>48</v>
      </c>
      <c r="E36" s="114"/>
      <c r="F36" s="114"/>
      <c r="G36" s="114"/>
      <c r="H36" s="108">
        <v>6625.6</v>
      </c>
      <c r="I36" s="108"/>
      <c r="J36" s="38">
        <f t="shared" si="0"/>
        <v>1.0757590517941225</v>
      </c>
    </row>
    <row r="37" spans="1:10" ht="15">
      <c r="A37" s="115" t="s">
        <v>49</v>
      </c>
      <c r="B37" s="115"/>
      <c r="C37" s="115"/>
      <c r="D37" s="115"/>
      <c r="E37" s="115"/>
      <c r="F37" s="115"/>
      <c r="G37" s="30"/>
      <c r="H37" s="108">
        <v>19987.35</v>
      </c>
      <c r="I37" s="108"/>
      <c r="J37" s="38">
        <f t="shared" si="0"/>
        <v>3.2452264978080856</v>
      </c>
    </row>
    <row r="38" spans="1:10" ht="15">
      <c r="A38" s="113"/>
      <c r="B38" s="113"/>
      <c r="C38" s="113"/>
      <c r="D38" s="114" t="s">
        <v>50</v>
      </c>
      <c r="E38" s="114"/>
      <c r="F38" s="114"/>
      <c r="G38" s="114"/>
      <c r="H38" s="108">
        <v>894.42</v>
      </c>
      <c r="I38" s="108"/>
      <c r="J38" s="38">
        <f t="shared" si="0"/>
        <v>0.14522162688748172</v>
      </c>
    </row>
    <row r="39" spans="1:10" ht="15">
      <c r="A39" s="113"/>
      <c r="B39" s="113"/>
      <c r="C39" s="113"/>
      <c r="D39" s="114" t="s">
        <v>51</v>
      </c>
      <c r="E39" s="114"/>
      <c r="F39" s="114"/>
      <c r="G39" s="114"/>
      <c r="H39" s="108">
        <v>19092.93</v>
      </c>
      <c r="I39" s="108"/>
      <c r="J39" s="38">
        <f t="shared" si="0"/>
        <v>3.1000048709206043</v>
      </c>
    </row>
    <row r="40" spans="1:10" ht="15">
      <c r="A40" s="115" t="s">
        <v>52</v>
      </c>
      <c r="B40" s="115"/>
      <c r="C40" s="115"/>
      <c r="D40" s="115"/>
      <c r="E40" s="115"/>
      <c r="F40" s="115"/>
      <c r="G40" s="30"/>
      <c r="H40" s="108">
        <v>1245.71</v>
      </c>
      <c r="I40" s="108"/>
      <c r="J40" s="38">
        <f t="shared" si="0"/>
        <v>0.20225848352005196</v>
      </c>
    </row>
    <row r="41" spans="1:10" ht="15">
      <c r="A41" s="117" t="s">
        <v>53</v>
      </c>
      <c r="B41" s="117"/>
      <c r="C41" s="117"/>
      <c r="D41" s="117"/>
      <c r="E41" s="117"/>
      <c r="F41" s="117"/>
      <c r="G41" s="30"/>
      <c r="H41" s="108">
        <v>459.85</v>
      </c>
      <c r="I41" s="108"/>
      <c r="J41" s="38">
        <f t="shared" si="0"/>
        <v>0.07466309465822374</v>
      </c>
    </row>
    <row r="42" spans="1:10" ht="15">
      <c r="A42" s="117" t="s">
        <v>54</v>
      </c>
      <c r="B42" s="117"/>
      <c r="C42" s="117"/>
      <c r="D42" s="117"/>
      <c r="E42" s="117"/>
      <c r="F42" s="117"/>
      <c r="G42" s="30"/>
      <c r="H42" s="108">
        <v>785.86</v>
      </c>
      <c r="I42" s="108"/>
      <c r="J42" s="38">
        <f t="shared" si="0"/>
        <v>0.12759538886182822</v>
      </c>
    </row>
    <row r="43" spans="1:10" ht="15">
      <c r="A43" s="115" t="s">
        <v>56</v>
      </c>
      <c r="B43" s="115"/>
      <c r="C43" s="115"/>
      <c r="D43" s="115"/>
      <c r="E43" s="115"/>
      <c r="F43" s="115"/>
      <c r="G43" s="30"/>
      <c r="H43" s="108">
        <v>8605.19</v>
      </c>
      <c r="I43" s="108"/>
      <c r="J43" s="38">
        <f t="shared" si="0"/>
        <v>1.3971732424094823</v>
      </c>
    </row>
    <row r="44" spans="1:10" ht="15">
      <c r="A44" s="115" t="s">
        <v>58</v>
      </c>
      <c r="B44" s="115"/>
      <c r="C44" s="115"/>
      <c r="D44" s="115"/>
      <c r="E44" s="115"/>
      <c r="F44" s="115"/>
      <c r="G44" s="30"/>
      <c r="H44" s="108">
        <v>5387.51</v>
      </c>
      <c r="I44" s="108"/>
      <c r="J44" s="38">
        <f t="shared" si="0"/>
        <v>0.8747377821074851</v>
      </c>
    </row>
    <row r="45" spans="1:10" ht="15">
      <c r="A45" s="113"/>
      <c r="B45" s="113"/>
      <c r="C45" s="113"/>
      <c r="D45" s="114" t="s">
        <v>60</v>
      </c>
      <c r="E45" s="114"/>
      <c r="F45" s="114"/>
      <c r="G45" s="114"/>
      <c r="H45" s="118">
        <v>237</v>
      </c>
      <c r="I45" s="118"/>
      <c r="J45" s="38">
        <f t="shared" si="0"/>
        <v>0.038480272771553824</v>
      </c>
    </row>
    <row r="46" spans="1:11" ht="24.75" customHeight="1">
      <c r="A46" s="113"/>
      <c r="B46" s="113"/>
      <c r="C46" s="113"/>
      <c r="D46" s="114" t="s">
        <v>68</v>
      </c>
      <c r="E46" s="114"/>
      <c r="F46" s="114"/>
      <c r="G46" s="114"/>
      <c r="H46" s="108">
        <v>5150.51</v>
      </c>
      <c r="I46" s="108"/>
      <c r="J46" s="38">
        <f t="shared" si="0"/>
        <v>0.8362575093359312</v>
      </c>
      <c r="K46" s="37"/>
    </row>
    <row r="47" spans="1:10" ht="24.75" customHeight="1">
      <c r="A47" s="115" t="s">
        <v>71</v>
      </c>
      <c r="B47" s="115"/>
      <c r="C47" s="115"/>
      <c r="D47" s="115"/>
      <c r="E47" s="115"/>
      <c r="F47" s="115"/>
      <c r="G47" s="30"/>
      <c r="H47" s="118">
        <v>3401</v>
      </c>
      <c r="I47" s="118"/>
      <c r="J47" s="38">
        <f t="shared" si="0"/>
        <v>0.552200032472804</v>
      </c>
    </row>
    <row r="48" spans="1:10" ht="15">
      <c r="A48" s="113"/>
      <c r="B48" s="113"/>
      <c r="C48" s="113"/>
      <c r="D48" s="114" t="s">
        <v>115</v>
      </c>
      <c r="E48" s="114"/>
      <c r="F48" s="114"/>
      <c r="G48" s="114"/>
      <c r="H48" s="118">
        <v>528</v>
      </c>
      <c r="I48" s="118"/>
      <c r="J48" s="38">
        <f t="shared" si="0"/>
        <v>0.08572820263029712</v>
      </c>
    </row>
    <row r="49" spans="1:10" ht="15">
      <c r="A49" s="113"/>
      <c r="B49" s="113"/>
      <c r="C49" s="113"/>
      <c r="D49" s="114" t="s">
        <v>136</v>
      </c>
      <c r="E49" s="114"/>
      <c r="F49" s="114"/>
      <c r="G49" s="114"/>
      <c r="H49" s="118">
        <v>2873</v>
      </c>
      <c r="I49" s="118"/>
      <c r="J49" s="38">
        <f t="shared" si="0"/>
        <v>0.4664718298425069</v>
      </c>
    </row>
    <row r="50" spans="1:10" ht="24.75" customHeight="1">
      <c r="A50" s="115" t="s">
        <v>74</v>
      </c>
      <c r="B50" s="115"/>
      <c r="C50" s="115"/>
      <c r="D50" s="115"/>
      <c r="E50" s="115"/>
      <c r="F50" s="115"/>
      <c r="G50" s="30"/>
      <c r="H50" s="116">
        <v>4788.7</v>
      </c>
      <c r="I50" s="116"/>
      <c r="J50" s="38">
        <f t="shared" si="0"/>
        <v>0.7775125832115604</v>
      </c>
    </row>
    <row r="51" spans="1:10" ht="15">
      <c r="A51" s="113"/>
      <c r="B51" s="113"/>
      <c r="C51" s="113"/>
      <c r="D51" s="114" t="s">
        <v>75</v>
      </c>
      <c r="E51" s="114"/>
      <c r="F51" s="114"/>
      <c r="G51" s="114"/>
      <c r="H51" s="108">
        <v>2683.15</v>
      </c>
      <c r="I51" s="108"/>
      <c r="J51" s="38">
        <f t="shared" si="0"/>
        <v>0.43564702062023053</v>
      </c>
    </row>
    <row r="52" spans="1:10" ht="15">
      <c r="A52" s="113"/>
      <c r="B52" s="113"/>
      <c r="C52" s="113"/>
      <c r="D52" s="114" t="s">
        <v>137</v>
      </c>
      <c r="E52" s="114"/>
      <c r="F52" s="114"/>
      <c r="G52" s="114"/>
      <c r="H52" s="108">
        <v>2105.55</v>
      </c>
      <c r="I52" s="108"/>
      <c r="J52" s="38">
        <f t="shared" si="0"/>
        <v>0.3418655625913298</v>
      </c>
    </row>
    <row r="53" spans="1:10" ht="24.75" customHeight="1">
      <c r="A53" s="115" t="s">
        <v>78</v>
      </c>
      <c r="B53" s="115"/>
      <c r="C53" s="115"/>
      <c r="D53" s="115"/>
      <c r="E53" s="115"/>
      <c r="F53" s="115"/>
      <c r="G53" s="30"/>
      <c r="H53" s="108">
        <v>2768.86</v>
      </c>
      <c r="I53" s="108"/>
      <c r="J53" s="38">
        <f t="shared" si="0"/>
        <v>0.44956324078584187</v>
      </c>
    </row>
    <row r="54" spans="1:10" ht="24.75" customHeight="1">
      <c r="A54" s="115" t="s">
        <v>80</v>
      </c>
      <c r="B54" s="115"/>
      <c r="C54" s="115"/>
      <c r="D54" s="115"/>
      <c r="E54" s="115"/>
      <c r="F54" s="115"/>
      <c r="G54" s="30"/>
      <c r="H54" s="108">
        <v>4010.47</v>
      </c>
      <c r="I54" s="108"/>
      <c r="J54" s="38">
        <f t="shared" si="0"/>
        <v>0.6511560318233479</v>
      </c>
    </row>
    <row r="55" spans="1:10" ht="15">
      <c r="A55" s="115" t="s">
        <v>83</v>
      </c>
      <c r="B55" s="115"/>
      <c r="C55" s="115"/>
      <c r="D55" s="115"/>
      <c r="E55" s="115"/>
      <c r="F55" s="115"/>
      <c r="G55" s="30"/>
      <c r="H55" s="108">
        <v>5.63</v>
      </c>
      <c r="I55" s="108"/>
      <c r="J55" s="38">
        <f t="shared" si="0"/>
        <v>0.0009141094333495697</v>
      </c>
    </row>
    <row r="56" spans="1:10" ht="15">
      <c r="A56" s="115" t="s">
        <v>88</v>
      </c>
      <c r="B56" s="115"/>
      <c r="C56" s="115"/>
      <c r="D56" s="115"/>
      <c r="E56" s="115"/>
      <c r="F56" s="115"/>
      <c r="G56" s="30"/>
      <c r="H56" s="108">
        <v>8164.35</v>
      </c>
      <c r="I56" s="108"/>
      <c r="J56" s="38">
        <f t="shared" si="0"/>
        <v>1.3255966877739893</v>
      </c>
    </row>
    <row r="57" spans="1:10" ht="15">
      <c r="A57" s="117" t="s">
        <v>89</v>
      </c>
      <c r="B57" s="117"/>
      <c r="C57" s="117"/>
      <c r="D57" s="117"/>
      <c r="E57" s="117"/>
      <c r="F57" s="117"/>
      <c r="G57" s="30"/>
      <c r="H57" s="108">
        <v>3625.45</v>
      </c>
      <c r="I57" s="108"/>
      <c r="J57" s="38">
        <f t="shared" si="0"/>
        <v>0.5886426367916869</v>
      </c>
    </row>
    <row r="58" spans="1:10" ht="15">
      <c r="A58" s="117" t="s">
        <v>90</v>
      </c>
      <c r="B58" s="117"/>
      <c r="C58" s="117"/>
      <c r="D58" s="117"/>
      <c r="E58" s="117"/>
      <c r="F58" s="117"/>
      <c r="G58" s="30"/>
      <c r="H58" s="116">
        <v>4538.9</v>
      </c>
      <c r="I58" s="116"/>
      <c r="J58" s="38">
        <f t="shared" si="0"/>
        <v>0.7369540509823023</v>
      </c>
    </row>
    <row r="59" spans="1:10" ht="15">
      <c r="A59" s="115" t="s">
        <v>91</v>
      </c>
      <c r="B59" s="115"/>
      <c r="C59" s="115"/>
      <c r="D59" s="115"/>
      <c r="E59" s="115"/>
      <c r="F59" s="115"/>
      <c r="G59" s="30"/>
      <c r="H59" s="108">
        <v>19659.38</v>
      </c>
      <c r="I59" s="108"/>
      <c r="J59" s="38">
        <f t="shared" si="0"/>
        <v>3.1919759701250205</v>
      </c>
    </row>
    <row r="60" spans="1:10" ht="15">
      <c r="A60" s="117" t="s">
        <v>92</v>
      </c>
      <c r="B60" s="117"/>
      <c r="C60" s="117"/>
      <c r="D60" s="117"/>
      <c r="E60" s="117"/>
      <c r="F60" s="117"/>
      <c r="G60" s="30"/>
      <c r="H60" s="108">
        <v>9890.98</v>
      </c>
      <c r="I60" s="108"/>
      <c r="J60" s="38">
        <f t="shared" si="0"/>
        <v>1.6059392758564701</v>
      </c>
    </row>
    <row r="61" spans="1:10" ht="15">
      <c r="A61" s="117" t="s">
        <v>93</v>
      </c>
      <c r="B61" s="117"/>
      <c r="C61" s="117"/>
      <c r="D61" s="117"/>
      <c r="E61" s="117"/>
      <c r="F61" s="117"/>
      <c r="G61" s="30"/>
      <c r="H61" s="108">
        <v>1658.78</v>
      </c>
      <c r="I61" s="108"/>
      <c r="J61" s="38">
        <f t="shared" si="0"/>
        <v>0.2693261893164475</v>
      </c>
    </row>
    <row r="62" spans="1:10" ht="15">
      <c r="A62" s="117" t="s">
        <v>94</v>
      </c>
      <c r="B62" s="117"/>
      <c r="C62" s="117"/>
      <c r="D62" s="117"/>
      <c r="E62" s="117"/>
      <c r="F62" s="117"/>
      <c r="G62" s="30"/>
      <c r="H62" s="108">
        <v>8109.62</v>
      </c>
      <c r="I62" s="108"/>
      <c r="J62" s="38">
        <f t="shared" si="0"/>
        <v>1.3167105049521026</v>
      </c>
    </row>
    <row r="63" spans="1:10" ht="15">
      <c r="A63" s="119" t="s">
        <v>24</v>
      </c>
      <c r="B63" s="119"/>
      <c r="C63" s="119"/>
      <c r="D63" s="120">
        <v>95617.15</v>
      </c>
      <c r="E63" s="120"/>
      <c r="F63" s="120"/>
      <c r="G63" s="120"/>
      <c r="H63" s="120"/>
      <c r="I63" s="120"/>
      <c r="J63" s="39"/>
    </row>
    <row r="64" spans="1:11" ht="15">
      <c r="A64" s="27"/>
      <c r="B64" s="27"/>
      <c r="C64" s="27"/>
      <c r="D64" s="111"/>
      <c r="E64" s="111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5">
      <c r="A66" s="110" t="s">
        <v>95</v>
      </c>
      <c r="B66" s="110"/>
      <c r="C66" s="27"/>
      <c r="D66" s="27"/>
      <c r="E66" s="27"/>
      <c r="F66" s="27"/>
      <c r="G66" s="27"/>
      <c r="H66" s="27"/>
      <c r="I66" s="27"/>
      <c r="J66" s="27" t="s">
        <v>96</v>
      </c>
      <c r="K66" s="27"/>
    </row>
    <row r="67" spans="1:11" ht="15">
      <c r="A67" s="27" t="s">
        <v>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</sheetData>
  <sheetProtection/>
  <mergeCells count="135">
    <mergeCell ref="A63:C63"/>
    <mergeCell ref="D63:I63"/>
    <mergeCell ref="D64:E64"/>
    <mergeCell ref="A66:B66"/>
    <mergeCell ref="A62:F62"/>
    <mergeCell ref="H62:I62"/>
    <mergeCell ref="A57:F57"/>
    <mergeCell ref="H57:I57"/>
    <mergeCell ref="A55:F55"/>
    <mergeCell ref="H55:I55"/>
    <mergeCell ref="A60:F60"/>
    <mergeCell ref="H60:I60"/>
    <mergeCell ref="A61:F61"/>
    <mergeCell ref="H61:I61"/>
    <mergeCell ref="A58:F58"/>
    <mergeCell ref="H58:I58"/>
    <mergeCell ref="A59:F59"/>
    <mergeCell ref="H59:I59"/>
    <mergeCell ref="A52:C52"/>
    <mergeCell ref="D52:G52"/>
    <mergeCell ref="H52:I52"/>
    <mergeCell ref="A53:F53"/>
    <mergeCell ref="H53:I53"/>
    <mergeCell ref="A54:F54"/>
    <mergeCell ref="H54:I54"/>
    <mergeCell ref="A56:F56"/>
    <mergeCell ref="H56:I56"/>
    <mergeCell ref="A51:C51"/>
    <mergeCell ref="D51:G51"/>
    <mergeCell ref="H51:I51"/>
    <mergeCell ref="A48:C48"/>
    <mergeCell ref="D48:G48"/>
    <mergeCell ref="H48:I48"/>
    <mergeCell ref="A49:C49"/>
    <mergeCell ref="D49:G49"/>
    <mergeCell ref="H49:I49"/>
    <mergeCell ref="A47:F47"/>
    <mergeCell ref="H47:I47"/>
    <mergeCell ref="A45:C45"/>
    <mergeCell ref="D45:G45"/>
    <mergeCell ref="H45:I45"/>
    <mergeCell ref="A46:C46"/>
    <mergeCell ref="D46:G46"/>
    <mergeCell ref="H46:I46"/>
    <mergeCell ref="A50:F50"/>
    <mergeCell ref="H50:I50"/>
    <mergeCell ref="A42:F42"/>
    <mergeCell ref="H42:I42"/>
    <mergeCell ref="A43:F43"/>
    <mergeCell ref="H43:I43"/>
    <mergeCell ref="A40:F40"/>
    <mergeCell ref="H40:I40"/>
    <mergeCell ref="A41:F41"/>
    <mergeCell ref="H41:I41"/>
    <mergeCell ref="A44:F44"/>
    <mergeCell ref="H44:I44"/>
    <mergeCell ref="A37:F37"/>
    <mergeCell ref="H37:I37"/>
    <mergeCell ref="A38:C38"/>
    <mergeCell ref="D38:G38"/>
    <mergeCell ref="H38:I38"/>
    <mergeCell ref="A39:C39"/>
    <mergeCell ref="D39:G39"/>
    <mergeCell ref="H39:I39"/>
    <mergeCell ref="A36:C36"/>
    <mergeCell ref="D36:G36"/>
    <mergeCell ref="H36:I36"/>
    <mergeCell ref="A34:C34"/>
    <mergeCell ref="D34:G34"/>
    <mergeCell ref="H34:I34"/>
    <mergeCell ref="A35:C35"/>
    <mergeCell ref="D35:G35"/>
    <mergeCell ref="H35:I35"/>
    <mergeCell ref="A32:C32"/>
    <mergeCell ref="D32:G32"/>
    <mergeCell ref="H32:I32"/>
    <mergeCell ref="A33:C33"/>
    <mergeCell ref="D33:G33"/>
    <mergeCell ref="H33:I33"/>
    <mergeCell ref="A30:F30"/>
    <mergeCell ref="H30:I30"/>
    <mergeCell ref="A31:C31"/>
    <mergeCell ref="D31:G31"/>
    <mergeCell ref="H31:I31"/>
    <mergeCell ref="A28:C28"/>
    <mergeCell ref="D28:G28"/>
    <mergeCell ref="H28:I28"/>
    <mergeCell ref="A29:C29"/>
    <mergeCell ref="D29:G29"/>
    <mergeCell ref="H29:I29"/>
    <mergeCell ref="A25:C25"/>
    <mergeCell ref="D25:G25"/>
    <mergeCell ref="H25:I25"/>
    <mergeCell ref="A26:F26"/>
    <mergeCell ref="H26:I26"/>
    <mergeCell ref="A27:C27"/>
    <mergeCell ref="D27:G27"/>
    <mergeCell ref="H27:I27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49">
      <selection activeCell="H61" sqref="H61:I61"/>
    </sheetView>
  </sheetViews>
  <sheetFormatPr defaultColWidth="9.140625" defaultRowHeight="15"/>
  <sheetData>
    <row r="1" spans="1:11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5">
      <c r="A5" s="33" t="s">
        <v>3</v>
      </c>
      <c r="B5" s="33"/>
      <c r="C5" s="33"/>
      <c r="D5" s="33"/>
      <c r="E5" s="33"/>
      <c r="F5" s="31"/>
      <c r="G5" s="31"/>
      <c r="H5" s="31"/>
      <c r="I5" s="31"/>
      <c r="J5" s="31"/>
      <c r="K5" s="31"/>
    </row>
    <row r="6" spans="1:11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">
      <c r="A7" s="32" t="s">
        <v>138</v>
      </c>
      <c r="B7" s="32"/>
      <c r="C7" s="32"/>
      <c r="D7" s="32"/>
      <c r="E7" s="32"/>
      <c r="F7" s="32" t="s">
        <v>139</v>
      </c>
      <c r="G7" s="32"/>
      <c r="H7" s="32"/>
      <c r="I7" s="125" t="s">
        <v>140</v>
      </c>
      <c r="J7" s="125"/>
      <c r="K7" s="125"/>
    </row>
    <row r="8" spans="1:11" ht="15">
      <c r="A8" s="34" t="s">
        <v>7</v>
      </c>
      <c r="B8" s="32"/>
      <c r="C8" s="32"/>
      <c r="D8" s="32"/>
      <c r="E8" s="32" t="s">
        <v>8</v>
      </c>
      <c r="F8" s="32"/>
      <c r="G8" s="32"/>
      <c r="H8" s="126">
        <v>59534.02</v>
      </c>
      <c r="I8" s="126"/>
      <c r="J8" s="32" t="s">
        <v>9</v>
      </c>
      <c r="K8" s="32"/>
    </row>
    <row r="9" spans="1:11" ht="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">
      <c r="A10" s="121" t="s">
        <v>10</v>
      </c>
      <c r="B10" s="121"/>
      <c r="C10" s="121"/>
      <c r="D10" s="121"/>
      <c r="E10" s="121"/>
      <c r="F10" s="127" t="s">
        <v>11</v>
      </c>
      <c r="G10" s="127"/>
      <c r="H10" s="127" t="s">
        <v>12</v>
      </c>
      <c r="I10" s="127"/>
      <c r="J10" s="127" t="s">
        <v>13</v>
      </c>
      <c r="K10" s="127"/>
    </row>
    <row r="11" spans="1:11" ht="15">
      <c r="A11" s="121" t="s">
        <v>14</v>
      </c>
      <c r="B11" s="121"/>
      <c r="C11" s="121"/>
      <c r="D11" s="121"/>
      <c r="E11" s="121"/>
      <c r="F11" s="122">
        <v>13551.63</v>
      </c>
      <c r="G11" s="122"/>
      <c r="H11" s="122">
        <v>13652.25</v>
      </c>
      <c r="I11" s="122"/>
      <c r="J11" s="122">
        <v>-100.62</v>
      </c>
      <c r="K11" s="122"/>
    </row>
    <row r="12" spans="1:11" ht="15">
      <c r="A12" s="121" t="s">
        <v>100</v>
      </c>
      <c r="B12" s="121"/>
      <c r="C12" s="121"/>
      <c r="D12" s="121"/>
      <c r="E12" s="121"/>
      <c r="F12" s="122">
        <v>2152.72</v>
      </c>
      <c r="G12" s="122"/>
      <c r="H12" s="122">
        <v>2152.72</v>
      </c>
      <c r="I12" s="122"/>
      <c r="J12" s="123"/>
      <c r="K12" s="123"/>
    </row>
    <row r="13" spans="1:11" ht="15">
      <c r="A13" s="121" t="s">
        <v>15</v>
      </c>
      <c r="B13" s="121"/>
      <c r="C13" s="121"/>
      <c r="D13" s="121"/>
      <c r="E13" s="121"/>
      <c r="F13" s="122">
        <v>15704.35</v>
      </c>
      <c r="G13" s="122"/>
      <c r="H13" s="122">
        <v>15804.97</v>
      </c>
      <c r="I13" s="122"/>
      <c r="J13" s="122">
        <v>-100.62</v>
      </c>
      <c r="K13" s="122"/>
    </row>
    <row r="14" spans="1:11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5">
      <c r="A15" s="32" t="s">
        <v>25</v>
      </c>
      <c r="B15" s="32"/>
      <c r="C15" s="32"/>
      <c r="D15" s="126">
        <v>75338.99</v>
      </c>
      <c r="E15" s="126"/>
      <c r="F15" s="32" t="s">
        <v>9</v>
      </c>
      <c r="G15" s="32"/>
      <c r="H15" s="32"/>
      <c r="I15" s="32"/>
      <c r="J15" s="32"/>
      <c r="K15" s="32"/>
    </row>
    <row r="16" spans="1:11" ht="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">
      <c r="A17" s="34" t="s">
        <v>26</v>
      </c>
      <c r="B17" s="32"/>
      <c r="C17" s="32"/>
      <c r="D17" s="32"/>
      <c r="E17" s="32"/>
      <c r="F17" s="32"/>
      <c r="G17" s="32"/>
      <c r="H17" s="128"/>
      <c r="I17" s="128"/>
      <c r="J17" s="32"/>
      <c r="K17" s="32"/>
    </row>
    <row r="18" spans="1:11" ht="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5">
      <c r="A19" s="121" t="s">
        <v>10</v>
      </c>
      <c r="B19" s="121"/>
      <c r="C19" s="121"/>
      <c r="D19" s="121"/>
      <c r="E19" s="121"/>
      <c r="F19" s="127" t="s">
        <v>11</v>
      </c>
      <c r="G19" s="127"/>
      <c r="H19" s="127" t="s">
        <v>12</v>
      </c>
      <c r="I19" s="127"/>
      <c r="J19" s="127" t="s">
        <v>13</v>
      </c>
      <c r="K19" s="127"/>
    </row>
    <row r="20" spans="1:11" ht="15">
      <c r="A20" s="121" t="s">
        <v>14</v>
      </c>
      <c r="B20" s="121"/>
      <c r="C20" s="121"/>
      <c r="D20" s="121"/>
      <c r="E20" s="121"/>
      <c r="F20" s="122">
        <v>99378.89</v>
      </c>
      <c r="G20" s="122"/>
      <c r="H20" s="122">
        <v>100121.44</v>
      </c>
      <c r="I20" s="122"/>
      <c r="J20" s="122">
        <v>-742.55</v>
      </c>
      <c r="K20" s="122"/>
    </row>
    <row r="21" spans="1:11" ht="15">
      <c r="A21" s="121" t="s">
        <v>100</v>
      </c>
      <c r="B21" s="121"/>
      <c r="C21" s="121"/>
      <c r="D21" s="121"/>
      <c r="E21" s="121"/>
      <c r="F21" s="122">
        <v>15786.36</v>
      </c>
      <c r="G21" s="122"/>
      <c r="H21" s="122">
        <v>15786.36</v>
      </c>
      <c r="I21" s="122"/>
      <c r="J21" s="123"/>
      <c r="K21" s="123"/>
    </row>
    <row r="22" spans="1:11" ht="15">
      <c r="A22" s="121" t="s">
        <v>15</v>
      </c>
      <c r="B22" s="121"/>
      <c r="C22" s="121"/>
      <c r="D22" s="121"/>
      <c r="E22" s="121"/>
      <c r="F22" s="122">
        <v>115165.25</v>
      </c>
      <c r="G22" s="122"/>
      <c r="H22" s="130">
        <v>115907.8</v>
      </c>
      <c r="I22" s="130"/>
      <c r="J22" s="122">
        <v>-742.55</v>
      </c>
      <c r="K22" s="122"/>
    </row>
    <row r="23" spans="1:11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0" ht="32.25">
      <c r="A24" s="127" t="s">
        <v>16</v>
      </c>
      <c r="B24" s="127"/>
      <c r="C24" s="127"/>
      <c r="D24" s="127" t="s">
        <v>17</v>
      </c>
      <c r="E24" s="127"/>
      <c r="F24" s="127"/>
      <c r="G24" s="127"/>
      <c r="H24" s="127" t="s">
        <v>20</v>
      </c>
      <c r="I24" s="127"/>
      <c r="J24" s="36" t="s">
        <v>142</v>
      </c>
    </row>
    <row r="25" spans="1:10" ht="15">
      <c r="A25" s="129" t="s">
        <v>27</v>
      </c>
      <c r="B25" s="129"/>
      <c r="C25" s="129"/>
      <c r="D25" s="129"/>
      <c r="E25" s="129"/>
      <c r="F25" s="129"/>
      <c r="G25" s="35"/>
      <c r="H25" s="122">
        <v>36277.81</v>
      </c>
      <c r="I25" s="122"/>
      <c r="J25" s="38">
        <f>H25/12/414.8</f>
        <v>7.2882131951141105</v>
      </c>
    </row>
    <row r="26" spans="1:10" ht="15">
      <c r="A26" s="129" t="s">
        <v>28</v>
      </c>
      <c r="B26" s="129"/>
      <c r="C26" s="129"/>
      <c r="D26" s="129"/>
      <c r="E26" s="129"/>
      <c r="F26" s="129"/>
      <c r="G26" s="35"/>
      <c r="H26" s="122">
        <v>5542.99</v>
      </c>
      <c r="I26" s="122"/>
      <c r="J26" s="38">
        <f aca="true" t="shared" si="0" ref="J26:J65">H26/12/414.8</f>
        <v>1.113586869173899</v>
      </c>
    </row>
    <row r="27" spans="1:10" ht="24.75" customHeight="1">
      <c r="A27" s="131"/>
      <c r="B27" s="131"/>
      <c r="C27" s="131"/>
      <c r="D27" s="132" t="s">
        <v>29</v>
      </c>
      <c r="E27" s="132"/>
      <c r="F27" s="132"/>
      <c r="G27" s="132"/>
      <c r="H27" s="122">
        <v>4380.26</v>
      </c>
      <c r="I27" s="122"/>
      <c r="J27" s="38">
        <f t="shared" si="0"/>
        <v>0.8799943747991</v>
      </c>
    </row>
    <row r="28" spans="1:10" ht="15">
      <c r="A28" s="131"/>
      <c r="B28" s="131"/>
      <c r="C28" s="131"/>
      <c r="D28" s="132" t="s">
        <v>34</v>
      </c>
      <c r="E28" s="132"/>
      <c r="F28" s="132"/>
      <c r="G28" s="132"/>
      <c r="H28" s="122">
        <v>1162.73</v>
      </c>
      <c r="I28" s="122"/>
      <c r="J28" s="38">
        <f t="shared" si="0"/>
        <v>0.2335924943747991</v>
      </c>
    </row>
    <row r="29" spans="1:10" ht="15">
      <c r="A29" s="129" t="s">
        <v>38</v>
      </c>
      <c r="B29" s="129"/>
      <c r="C29" s="129"/>
      <c r="D29" s="129"/>
      <c r="E29" s="129"/>
      <c r="F29" s="129"/>
      <c r="G29" s="35"/>
      <c r="H29" s="122">
        <v>895.23</v>
      </c>
      <c r="I29" s="122"/>
      <c r="J29" s="38">
        <f t="shared" si="0"/>
        <v>0.17985173577627772</v>
      </c>
    </row>
    <row r="30" spans="1:10" ht="24.75" customHeight="1">
      <c r="A30" s="131"/>
      <c r="B30" s="131"/>
      <c r="C30" s="131"/>
      <c r="D30" s="132" t="s">
        <v>39</v>
      </c>
      <c r="E30" s="132"/>
      <c r="F30" s="132"/>
      <c r="G30" s="132"/>
      <c r="H30" s="122">
        <v>75.15</v>
      </c>
      <c r="I30" s="122"/>
      <c r="J30" s="38">
        <f t="shared" si="0"/>
        <v>0.015097637415621987</v>
      </c>
    </row>
    <row r="31" spans="1:10" ht="24.75" customHeight="1">
      <c r="A31" s="131"/>
      <c r="B31" s="131"/>
      <c r="C31" s="131"/>
      <c r="D31" s="132" t="s">
        <v>40</v>
      </c>
      <c r="E31" s="132"/>
      <c r="F31" s="132"/>
      <c r="G31" s="132"/>
      <c r="H31" s="130">
        <v>259.9</v>
      </c>
      <c r="I31" s="130"/>
      <c r="J31" s="38">
        <f t="shared" si="0"/>
        <v>0.05221391835422693</v>
      </c>
    </row>
    <row r="32" spans="1:10" ht="15">
      <c r="A32" s="131"/>
      <c r="B32" s="131"/>
      <c r="C32" s="131"/>
      <c r="D32" s="132" t="s">
        <v>41</v>
      </c>
      <c r="E32" s="132"/>
      <c r="F32" s="132"/>
      <c r="G32" s="132"/>
      <c r="H32" s="122">
        <v>560.18</v>
      </c>
      <c r="I32" s="122"/>
      <c r="J32" s="38">
        <f t="shared" si="0"/>
        <v>0.11254018000642879</v>
      </c>
    </row>
    <row r="33" spans="1:10" ht="15">
      <c r="A33" s="129" t="s">
        <v>42</v>
      </c>
      <c r="B33" s="129"/>
      <c r="C33" s="129"/>
      <c r="D33" s="129"/>
      <c r="E33" s="129"/>
      <c r="F33" s="129"/>
      <c r="G33" s="35"/>
      <c r="H33" s="122">
        <v>13588.64</v>
      </c>
      <c r="I33" s="122"/>
      <c r="J33" s="38">
        <f t="shared" si="0"/>
        <v>2.7299582127933135</v>
      </c>
    </row>
    <row r="34" spans="1:10" ht="24.75" customHeight="1">
      <c r="A34" s="131"/>
      <c r="B34" s="131"/>
      <c r="C34" s="131"/>
      <c r="D34" s="132" t="s">
        <v>43</v>
      </c>
      <c r="E34" s="132"/>
      <c r="F34" s="132"/>
      <c r="G34" s="132"/>
      <c r="H34" s="122">
        <v>2810.44</v>
      </c>
      <c r="I34" s="122"/>
      <c r="J34" s="38">
        <f t="shared" si="0"/>
        <v>0.5646174863387978</v>
      </c>
    </row>
    <row r="35" spans="1:10" ht="24.75" customHeight="1">
      <c r="A35" s="131"/>
      <c r="B35" s="131"/>
      <c r="C35" s="131"/>
      <c r="D35" s="132" t="s">
        <v>44</v>
      </c>
      <c r="E35" s="132"/>
      <c r="F35" s="132"/>
      <c r="G35" s="132"/>
      <c r="H35" s="122">
        <v>391.95</v>
      </c>
      <c r="I35" s="122"/>
      <c r="J35" s="38">
        <f t="shared" si="0"/>
        <v>0.07874276759884281</v>
      </c>
    </row>
    <row r="36" spans="1:10" ht="24.75" customHeight="1">
      <c r="A36" s="131"/>
      <c r="B36" s="131"/>
      <c r="C36" s="131"/>
      <c r="D36" s="132" t="s">
        <v>45</v>
      </c>
      <c r="E36" s="132"/>
      <c r="F36" s="132"/>
      <c r="G36" s="132"/>
      <c r="H36" s="122">
        <v>636.78</v>
      </c>
      <c r="I36" s="122"/>
      <c r="J36" s="38">
        <f t="shared" si="0"/>
        <v>0.1279291224686596</v>
      </c>
    </row>
    <row r="37" spans="1:10" ht="15">
      <c r="A37" s="131"/>
      <c r="B37" s="131"/>
      <c r="C37" s="131"/>
      <c r="D37" s="132" t="s">
        <v>46</v>
      </c>
      <c r="E37" s="132"/>
      <c r="F37" s="132"/>
      <c r="G37" s="132"/>
      <c r="H37" s="122">
        <v>1537.68</v>
      </c>
      <c r="I37" s="122"/>
      <c r="J37" s="38">
        <f t="shared" si="0"/>
        <v>0.30891996142719386</v>
      </c>
    </row>
    <row r="38" spans="1:10" ht="24.75" customHeight="1">
      <c r="A38" s="131"/>
      <c r="B38" s="131"/>
      <c r="C38" s="131"/>
      <c r="D38" s="132" t="s">
        <v>47</v>
      </c>
      <c r="E38" s="132"/>
      <c r="F38" s="132"/>
      <c r="G38" s="132"/>
      <c r="H38" s="122">
        <v>1124.46</v>
      </c>
      <c r="I38" s="122"/>
      <c r="J38" s="38">
        <f t="shared" si="0"/>
        <v>0.225904050144648</v>
      </c>
    </row>
    <row r="39" spans="1:10" ht="24.75" customHeight="1">
      <c r="A39" s="131"/>
      <c r="B39" s="131"/>
      <c r="C39" s="131"/>
      <c r="D39" s="132" t="s">
        <v>48</v>
      </c>
      <c r="E39" s="132"/>
      <c r="F39" s="132"/>
      <c r="G39" s="132"/>
      <c r="H39" s="122">
        <v>7087.33</v>
      </c>
      <c r="I39" s="122"/>
      <c r="J39" s="38">
        <f t="shared" si="0"/>
        <v>1.4238448248151718</v>
      </c>
    </row>
    <row r="40" spans="1:10" ht="15">
      <c r="A40" s="129" t="s">
        <v>49</v>
      </c>
      <c r="B40" s="129"/>
      <c r="C40" s="129"/>
      <c r="D40" s="129"/>
      <c r="E40" s="129"/>
      <c r="F40" s="129"/>
      <c r="G40" s="35"/>
      <c r="H40" s="122">
        <v>16250.95</v>
      </c>
      <c r="I40" s="122"/>
      <c r="J40" s="38">
        <f t="shared" si="0"/>
        <v>3.2648163773706202</v>
      </c>
    </row>
    <row r="41" spans="1:10" ht="15">
      <c r="A41" s="131"/>
      <c r="B41" s="131"/>
      <c r="C41" s="131"/>
      <c r="D41" s="132" t="s">
        <v>50</v>
      </c>
      <c r="E41" s="132"/>
      <c r="F41" s="132"/>
      <c r="G41" s="132"/>
      <c r="H41" s="122">
        <v>820.37</v>
      </c>
      <c r="I41" s="122"/>
      <c r="J41" s="38">
        <f t="shared" si="0"/>
        <v>0.16481235936997748</v>
      </c>
    </row>
    <row r="42" spans="1:10" ht="15">
      <c r="A42" s="131"/>
      <c r="B42" s="131"/>
      <c r="C42" s="131"/>
      <c r="D42" s="132" t="s">
        <v>51</v>
      </c>
      <c r="E42" s="132"/>
      <c r="F42" s="132"/>
      <c r="G42" s="132"/>
      <c r="H42" s="122">
        <v>15430.58</v>
      </c>
      <c r="I42" s="122"/>
      <c r="J42" s="38">
        <f t="shared" si="0"/>
        <v>3.100004018000643</v>
      </c>
    </row>
    <row r="43" spans="1:10" ht="15">
      <c r="A43" s="129" t="s">
        <v>52</v>
      </c>
      <c r="B43" s="129"/>
      <c r="C43" s="129"/>
      <c r="D43" s="129"/>
      <c r="E43" s="129"/>
      <c r="F43" s="129"/>
      <c r="G43" s="35"/>
      <c r="H43" s="122">
        <v>1236.93</v>
      </c>
      <c r="I43" s="122"/>
      <c r="J43" s="38">
        <f t="shared" si="0"/>
        <v>0.24849927675988429</v>
      </c>
    </row>
    <row r="44" spans="1:10" ht="15">
      <c r="A44" s="133" t="s">
        <v>53</v>
      </c>
      <c r="B44" s="133"/>
      <c r="C44" s="133"/>
      <c r="D44" s="133"/>
      <c r="E44" s="133"/>
      <c r="F44" s="133"/>
      <c r="G44" s="35"/>
      <c r="H44" s="122">
        <v>371.64</v>
      </c>
      <c r="I44" s="122"/>
      <c r="J44" s="38">
        <f t="shared" si="0"/>
        <v>0.07466248794599807</v>
      </c>
    </row>
    <row r="45" spans="1:10" ht="15">
      <c r="A45" s="133" t="s">
        <v>54</v>
      </c>
      <c r="B45" s="133"/>
      <c r="C45" s="133"/>
      <c r="D45" s="133"/>
      <c r="E45" s="133"/>
      <c r="F45" s="133"/>
      <c r="G45" s="35"/>
      <c r="H45" s="122">
        <v>865.29</v>
      </c>
      <c r="I45" s="122"/>
      <c r="J45" s="38">
        <f t="shared" si="0"/>
        <v>0.1738367888138862</v>
      </c>
    </row>
    <row r="46" spans="1:10" ht="15">
      <c r="A46" s="129" t="s">
        <v>56</v>
      </c>
      <c r="B46" s="129"/>
      <c r="C46" s="129"/>
      <c r="D46" s="129"/>
      <c r="E46" s="129"/>
      <c r="F46" s="129"/>
      <c r="G46" s="35"/>
      <c r="H46" s="122">
        <v>6954.57</v>
      </c>
      <c r="I46" s="122"/>
      <c r="J46" s="38">
        <f t="shared" si="0"/>
        <v>1.397173336547734</v>
      </c>
    </row>
    <row r="47" spans="1:10" ht="24.75" customHeight="1">
      <c r="A47" s="129" t="s">
        <v>58</v>
      </c>
      <c r="B47" s="129"/>
      <c r="C47" s="129"/>
      <c r="D47" s="129"/>
      <c r="E47" s="129"/>
      <c r="F47" s="129"/>
      <c r="G47" s="35"/>
      <c r="H47" s="122">
        <v>5335.87</v>
      </c>
      <c r="I47" s="122"/>
      <c r="J47" s="38">
        <f t="shared" si="0"/>
        <v>1.0719764545162327</v>
      </c>
    </row>
    <row r="48" spans="1:10" ht="15">
      <c r="A48" s="131"/>
      <c r="B48" s="131"/>
      <c r="C48" s="131"/>
      <c r="D48" s="132" t="s">
        <v>122</v>
      </c>
      <c r="E48" s="132"/>
      <c r="F48" s="132"/>
      <c r="G48" s="132"/>
      <c r="H48" s="130">
        <v>277.6</v>
      </c>
      <c r="I48" s="130"/>
      <c r="J48" s="38">
        <f t="shared" si="0"/>
        <v>0.05576984892317583</v>
      </c>
    </row>
    <row r="49" spans="1:10" ht="15">
      <c r="A49" s="131"/>
      <c r="B49" s="131"/>
      <c r="C49" s="131"/>
      <c r="D49" s="132" t="s">
        <v>60</v>
      </c>
      <c r="E49" s="132"/>
      <c r="F49" s="132"/>
      <c r="G49" s="132"/>
      <c r="H49" s="134">
        <v>632</v>
      </c>
      <c r="I49" s="134"/>
      <c r="J49" s="38">
        <f t="shared" si="0"/>
        <v>0.12696882031501125</v>
      </c>
    </row>
    <row r="50" spans="1:10" ht="24.75" customHeight="1">
      <c r="A50" s="131"/>
      <c r="B50" s="131"/>
      <c r="C50" s="131"/>
      <c r="D50" s="132" t="s">
        <v>68</v>
      </c>
      <c r="E50" s="132"/>
      <c r="F50" s="132"/>
      <c r="G50" s="132"/>
      <c r="H50" s="122">
        <v>4426.27</v>
      </c>
      <c r="I50" s="122"/>
      <c r="J50" s="38">
        <f t="shared" si="0"/>
        <v>0.8892377852780456</v>
      </c>
    </row>
    <row r="51" spans="1:10" ht="24.75" customHeight="1">
      <c r="A51" s="129" t="s">
        <v>78</v>
      </c>
      <c r="B51" s="129"/>
      <c r="C51" s="129"/>
      <c r="D51" s="129"/>
      <c r="E51" s="129"/>
      <c r="F51" s="129"/>
      <c r="G51" s="35"/>
      <c r="H51" s="122">
        <v>15199.32</v>
      </c>
      <c r="I51" s="122"/>
      <c r="J51" s="38">
        <f t="shared" si="0"/>
        <v>3.0535438765670198</v>
      </c>
    </row>
    <row r="52" spans="1:10" ht="24.75" customHeight="1">
      <c r="A52" s="131"/>
      <c r="B52" s="131"/>
      <c r="C52" s="131"/>
      <c r="D52" s="132" t="s">
        <v>143</v>
      </c>
      <c r="E52" s="132"/>
      <c r="F52" s="132"/>
      <c r="G52" s="132"/>
      <c r="H52" s="122">
        <v>1297.32</v>
      </c>
      <c r="I52" s="122"/>
      <c r="J52" s="38">
        <f t="shared" si="0"/>
        <v>0.26063162970106074</v>
      </c>
    </row>
    <row r="53" spans="1:10" ht="15">
      <c r="A53" s="131"/>
      <c r="B53" s="131"/>
      <c r="C53" s="131"/>
      <c r="D53" s="132" t="s">
        <v>141</v>
      </c>
      <c r="E53" s="132"/>
      <c r="F53" s="132"/>
      <c r="G53" s="132"/>
      <c r="H53" s="134">
        <v>13902</v>
      </c>
      <c r="I53" s="134"/>
      <c r="J53" s="38">
        <f t="shared" si="0"/>
        <v>2.7929122468659595</v>
      </c>
    </row>
    <row r="54" spans="1:10" ht="24.75" customHeight="1">
      <c r="A54" s="129" t="s">
        <v>80</v>
      </c>
      <c r="B54" s="129"/>
      <c r="C54" s="129"/>
      <c r="D54" s="129"/>
      <c r="E54" s="129"/>
      <c r="F54" s="129"/>
      <c r="G54" s="35"/>
      <c r="H54" s="122">
        <v>4434.43</v>
      </c>
      <c r="I54" s="122"/>
      <c r="J54" s="38">
        <f t="shared" si="0"/>
        <v>0.8908771295403407</v>
      </c>
    </row>
    <row r="55" spans="1:10" ht="15">
      <c r="A55" s="131"/>
      <c r="B55" s="131"/>
      <c r="C55" s="131"/>
      <c r="D55" s="132" t="s">
        <v>144</v>
      </c>
      <c r="E55" s="132"/>
      <c r="F55" s="132"/>
      <c r="G55" s="132"/>
      <c r="H55" s="122">
        <v>2958.07</v>
      </c>
      <c r="I55" s="122"/>
      <c r="J55" s="38">
        <f t="shared" si="0"/>
        <v>0.5942763580842173</v>
      </c>
    </row>
    <row r="56" spans="1:10" ht="24.75" customHeight="1">
      <c r="A56" s="131"/>
      <c r="B56" s="131"/>
      <c r="C56" s="131"/>
      <c r="D56" s="132" t="s">
        <v>103</v>
      </c>
      <c r="E56" s="132"/>
      <c r="F56" s="132"/>
      <c r="G56" s="132"/>
      <c r="H56" s="122">
        <v>1476.36</v>
      </c>
      <c r="I56" s="122"/>
      <c r="J56" s="38">
        <f t="shared" si="0"/>
        <v>0.2966007714561234</v>
      </c>
    </row>
    <row r="57" spans="1:10" ht="15">
      <c r="A57" s="129" t="s">
        <v>83</v>
      </c>
      <c r="B57" s="129"/>
      <c r="C57" s="129"/>
      <c r="D57" s="129"/>
      <c r="E57" s="129"/>
      <c r="F57" s="129"/>
      <c r="G57" s="35"/>
      <c r="H57" s="122">
        <v>165.63</v>
      </c>
      <c r="I57" s="122"/>
      <c r="J57" s="38">
        <f t="shared" si="0"/>
        <v>0.03327507232401157</v>
      </c>
    </row>
    <row r="58" spans="1:10" ht="15">
      <c r="A58" s="131"/>
      <c r="B58" s="131"/>
      <c r="C58" s="131"/>
      <c r="D58" s="132" t="s">
        <v>132</v>
      </c>
      <c r="E58" s="132"/>
      <c r="F58" s="132"/>
      <c r="G58" s="132"/>
      <c r="H58" s="122">
        <v>165.63</v>
      </c>
      <c r="I58" s="122"/>
      <c r="J58" s="38">
        <f t="shared" si="0"/>
        <v>0.03327507232401157</v>
      </c>
    </row>
    <row r="59" spans="1:10" ht="15">
      <c r="A59" s="129" t="s">
        <v>88</v>
      </c>
      <c r="B59" s="129"/>
      <c r="C59" s="129"/>
      <c r="D59" s="129"/>
      <c r="E59" s="129"/>
      <c r="F59" s="129"/>
      <c r="G59" s="35"/>
      <c r="H59" s="122">
        <v>7016.49</v>
      </c>
      <c r="I59" s="122"/>
      <c r="J59" s="38">
        <f t="shared" si="0"/>
        <v>1.4096130665380906</v>
      </c>
    </row>
    <row r="60" spans="1:10" ht="15">
      <c r="A60" s="133" t="s">
        <v>89</v>
      </c>
      <c r="B60" s="133"/>
      <c r="C60" s="133"/>
      <c r="D60" s="133"/>
      <c r="E60" s="133"/>
      <c r="F60" s="133"/>
      <c r="G60" s="35"/>
      <c r="H60" s="122">
        <v>3348.21</v>
      </c>
      <c r="I60" s="122"/>
      <c r="J60" s="38">
        <f t="shared" si="0"/>
        <v>0.6726554966248794</v>
      </c>
    </row>
    <row r="61" spans="1:10" ht="15">
      <c r="A61" s="133" t="s">
        <v>90</v>
      </c>
      <c r="B61" s="133"/>
      <c r="C61" s="133"/>
      <c r="D61" s="133"/>
      <c r="E61" s="133"/>
      <c r="F61" s="133"/>
      <c r="G61" s="35"/>
      <c r="H61" s="122">
        <v>3668.28</v>
      </c>
      <c r="I61" s="122"/>
      <c r="J61" s="38">
        <f t="shared" si="0"/>
        <v>0.7369575699132112</v>
      </c>
    </row>
    <row r="62" spans="1:10" ht="15">
      <c r="A62" s="129" t="s">
        <v>91</v>
      </c>
      <c r="B62" s="129"/>
      <c r="C62" s="129"/>
      <c r="D62" s="129"/>
      <c r="E62" s="129"/>
      <c r="F62" s="129"/>
      <c r="G62" s="35"/>
      <c r="H62" s="122">
        <v>18155.98</v>
      </c>
      <c r="I62" s="122"/>
      <c r="J62" s="38">
        <f t="shared" si="0"/>
        <v>3.647536965605914</v>
      </c>
    </row>
    <row r="63" spans="1:10" ht="15">
      <c r="A63" s="133" t="s">
        <v>92</v>
      </c>
      <c r="B63" s="133"/>
      <c r="C63" s="133"/>
      <c r="D63" s="133"/>
      <c r="E63" s="133"/>
      <c r="F63" s="133"/>
      <c r="G63" s="35"/>
      <c r="H63" s="130">
        <v>9134.6</v>
      </c>
      <c r="I63" s="130"/>
      <c r="J63" s="38">
        <f t="shared" si="0"/>
        <v>1.8351414336226295</v>
      </c>
    </row>
    <row r="64" spans="1:10" ht="15">
      <c r="A64" s="133" t="s">
        <v>93</v>
      </c>
      <c r="B64" s="133"/>
      <c r="C64" s="133"/>
      <c r="D64" s="133"/>
      <c r="E64" s="133"/>
      <c r="F64" s="133"/>
      <c r="G64" s="35"/>
      <c r="H64" s="122">
        <v>1531.94</v>
      </c>
      <c r="I64" s="122"/>
      <c r="J64" s="38">
        <f t="shared" si="0"/>
        <v>0.30776679524268724</v>
      </c>
    </row>
    <row r="65" spans="1:10" ht="15">
      <c r="A65" s="133" t="s">
        <v>94</v>
      </c>
      <c r="B65" s="133"/>
      <c r="C65" s="133"/>
      <c r="D65" s="133"/>
      <c r="E65" s="133"/>
      <c r="F65" s="133"/>
      <c r="G65" s="35"/>
      <c r="H65" s="122">
        <v>7489.44</v>
      </c>
      <c r="I65" s="122"/>
      <c r="J65" s="38">
        <f t="shared" si="0"/>
        <v>1.504628736740598</v>
      </c>
    </row>
    <row r="66" spans="1:10" ht="15">
      <c r="A66" s="135" t="s">
        <v>24</v>
      </c>
      <c r="B66" s="135"/>
      <c r="C66" s="135"/>
      <c r="D66" s="136">
        <v>94777.03</v>
      </c>
      <c r="E66" s="136"/>
      <c r="F66" s="136"/>
      <c r="G66" s="136"/>
      <c r="H66" s="136"/>
      <c r="I66" s="136"/>
      <c r="J66" s="39"/>
    </row>
    <row r="67" spans="1:11" ht="15">
      <c r="A67" s="32"/>
      <c r="B67" s="32"/>
      <c r="C67" s="32"/>
      <c r="D67" s="126"/>
      <c r="E67" s="126"/>
      <c r="F67" s="32"/>
      <c r="G67" s="32"/>
      <c r="H67" s="32"/>
      <c r="I67" s="32"/>
      <c r="J67" s="32"/>
      <c r="K67" s="32"/>
    </row>
    <row r="68" spans="1:11" ht="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1:11" ht="15">
      <c r="A69" s="125" t="s">
        <v>95</v>
      </c>
      <c r="B69" s="125"/>
      <c r="C69" s="32"/>
      <c r="D69" s="32"/>
      <c r="E69" s="32"/>
      <c r="F69" s="32"/>
      <c r="G69" s="32"/>
      <c r="H69" s="32"/>
      <c r="I69" s="32"/>
      <c r="J69" s="32" t="s">
        <v>96</v>
      </c>
      <c r="K69" s="32"/>
    </row>
    <row r="70" spans="1:11" ht="15">
      <c r="A70" s="32" t="s">
        <v>0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</row>
  </sheetData>
  <sheetProtection/>
  <mergeCells count="148">
    <mergeCell ref="D67:E67"/>
    <mergeCell ref="A69:B69"/>
    <mergeCell ref="A65:F65"/>
    <mergeCell ref="H65:I65"/>
    <mergeCell ref="A66:C66"/>
    <mergeCell ref="D66:I66"/>
    <mergeCell ref="A60:F60"/>
    <mergeCell ref="H60:I60"/>
    <mergeCell ref="A61:F61"/>
    <mergeCell ref="H61:I61"/>
    <mergeCell ref="A59:F59"/>
    <mergeCell ref="H59:I59"/>
    <mergeCell ref="A64:F64"/>
    <mergeCell ref="H64:I64"/>
    <mergeCell ref="A62:F62"/>
    <mergeCell ref="H62:I62"/>
    <mergeCell ref="A63:F63"/>
    <mergeCell ref="H63:I63"/>
    <mergeCell ref="A58:C58"/>
    <mergeCell ref="D58:G58"/>
    <mergeCell ref="H58:I58"/>
    <mergeCell ref="A55:C55"/>
    <mergeCell ref="D55:G55"/>
    <mergeCell ref="H55:I55"/>
    <mergeCell ref="A56:C56"/>
    <mergeCell ref="D56:G56"/>
    <mergeCell ref="H56:I56"/>
    <mergeCell ref="A54:F54"/>
    <mergeCell ref="H54:I54"/>
    <mergeCell ref="A51:F51"/>
    <mergeCell ref="H51:I51"/>
    <mergeCell ref="A52:C52"/>
    <mergeCell ref="D52:G52"/>
    <mergeCell ref="H52:I52"/>
    <mergeCell ref="A57:F57"/>
    <mergeCell ref="H57:I57"/>
    <mergeCell ref="A50:C50"/>
    <mergeCell ref="D50:G50"/>
    <mergeCell ref="H50:I50"/>
    <mergeCell ref="A49:C49"/>
    <mergeCell ref="D49:G49"/>
    <mergeCell ref="H49:I49"/>
    <mergeCell ref="A53:C53"/>
    <mergeCell ref="D53:G53"/>
    <mergeCell ref="H53:I53"/>
    <mergeCell ref="A45:F45"/>
    <mergeCell ref="H45:I45"/>
    <mergeCell ref="A46:F46"/>
    <mergeCell ref="H46:I46"/>
    <mergeCell ref="A43:F43"/>
    <mergeCell ref="H43:I43"/>
    <mergeCell ref="A44:F44"/>
    <mergeCell ref="H44:I44"/>
    <mergeCell ref="A48:C48"/>
    <mergeCell ref="D48:G48"/>
    <mergeCell ref="H48:I48"/>
    <mergeCell ref="A47:F47"/>
    <mergeCell ref="H47:I47"/>
    <mergeCell ref="A40:F40"/>
    <mergeCell ref="H40:I40"/>
    <mergeCell ref="A41:C41"/>
    <mergeCell ref="D41:G41"/>
    <mergeCell ref="H41:I41"/>
    <mergeCell ref="A42:C42"/>
    <mergeCell ref="D42:G42"/>
    <mergeCell ref="H42:I42"/>
    <mergeCell ref="A39:C39"/>
    <mergeCell ref="D39:G39"/>
    <mergeCell ref="H39:I39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30:C30"/>
    <mergeCell ref="D30:G30"/>
    <mergeCell ref="H30:I30"/>
    <mergeCell ref="A27:C27"/>
    <mergeCell ref="D27:G27"/>
    <mergeCell ref="H27:I27"/>
    <mergeCell ref="A33:F33"/>
    <mergeCell ref="H33:I33"/>
    <mergeCell ref="A34:C34"/>
    <mergeCell ref="D34:G34"/>
    <mergeCell ref="H34:I34"/>
    <mergeCell ref="A31:C31"/>
    <mergeCell ref="D31:G31"/>
    <mergeCell ref="H31:I31"/>
    <mergeCell ref="A32:C32"/>
    <mergeCell ref="D32:G32"/>
    <mergeCell ref="H32:I32"/>
    <mergeCell ref="J21:K21"/>
    <mergeCell ref="A22:E22"/>
    <mergeCell ref="F22:G22"/>
    <mergeCell ref="H22:I22"/>
    <mergeCell ref="J22:K22"/>
    <mergeCell ref="A28:C28"/>
    <mergeCell ref="D28:G28"/>
    <mergeCell ref="H28:I28"/>
    <mergeCell ref="A29:F29"/>
    <mergeCell ref="H29:I29"/>
    <mergeCell ref="A24:C24"/>
    <mergeCell ref="D24:G24"/>
    <mergeCell ref="H24:I24"/>
    <mergeCell ref="A25:F25"/>
    <mergeCell ref="H25:I25"/>
    <mergeCell ref="A26:F26"/>
    <mergeCell ref="H26:I26"/>
    <mergeCell ref="A21:E21"/>
    <mergeCell ref="F21:G21"/>
    <mergeCell ref="H21:I21"/>
    <mergeCell ref="A19:E19"/>
    <mergeCell ref="F19:G19"/>
    <mergeCell ref="H19:I19"/>
    <mergeCell ref="J19:K19"/>
    <mergeCell ref="A20:E20"/>
    <mergeCell ref="F20:G20"/>
    <mergeCell ref="H20:I20"/>
    <mergeCell ref="J20:K20"/>
    <mergeCell ref="A13:E13"/>
    <mergeCell ref="F13:G13"/>
    <mergeCell ref="H13:I13"/>
    <mergeCell ref="J13:K13"/>
    <mergeCell ref="D15:E15"/>
    <mergeCell ref="H17:I17"/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2014-04-22T12:00:45Z</dcterms:modified>
  <cp:category/>
  <cp:version/>
  <cp:contentType/>
  <cp:contentStatus/>
</cp:coreProperties>
</file>